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0" windowWidth="24240" windowHeight="1128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4519"/>
</workbook>
</file>

<file path=xl/calcChain.xml><?xml version="1.0" encoding="utf-8"?>
<calcChain xmlns="http://schemas.openxmlformats.org/spreadsheetml/2006/main">
  <c r="H59" i="20"/>
  <c r="H58" s="1"/>
  <c r="H65" s="1"/>
  <c r="G59"/>
  <c r="G58" s="1"/>
  <c r="G65" s="1"/>
  <c r="F59"/>
  <c r="F58" s="1"/>
  <c r="F65" s="1"/>
  <c r="E59"/>
  <c r="E58" s="1"/>
  <c r="E65" s="1"/>
  <c r="D59"/>
  <c r="D58" s="1"/>
  <c r="D65" s="1"/>
  <c r="F16"/>
  <c r="G16"/>
  <c r="H16"/>
  <c r="D16"/>
  <c r="F13"/>
  <c r="G13"/>
  <c r="H13"/>
  <c r="D13"/>
  <c r="E7" l="1"/>
  <c r="F7" s="1"/>
  <c r="G7" s="1"/>
  <c r="H7" s="1"/>
  <c r="H10" s="1"/>
  <c r="H56" l="1"/>
  <c r="G56"/>
  <c r="F56"/>
  <c r="E56"/>
  <c r="H43"/>
  <c r="G43"/>
  <c r="F43"/>
  <c r="E43"/>
  <c r="H75" l="1"/>
  <c r="G75"/>
  <c r="F75"/>
  <c r="E75"/>
  <c r="H74"/>
  <c r="G74"/>
  <c r="F74"/>
  <c r="E74"/>
  <c r="H40"/>
  <c r="G40"/>
  <c r="F40"/>
  <c r="E40"/>
  <c r="D26"/>
  <c r="E36"/>
  <c r="E9" l="1"/>
  <c r="E26"/>
  <c r="F26"/>
  <c r="F9" l="1"/>
  <c r="F36"/>
  <c r="E10"/>
  <c r="E18" s="1"/>
  <c r="G36"/>
  <c r="E17" l="1"/>
  <c r="E19" s="1"/>
  <c r="E20"/>
  <c r="G9"/>
  <c r="F10"/>
  <c r="H9" l="1"/>
  <c r="H36"/>
  <c r="H18"/>
  <c r="G10"/>
  <c r="G17" s="1"/>
  <c r="F20"/>
  <c r="F17"/>
  <c r="F18"/>
  <c r="H26"/>
  <c r="G26"/>
  <c r="H17" l="1"/>
  <c r="H19" s="1"/>
  <c r="G18"/>
  <c r="G19" s="1"/>
  <c r="G20"/>
  <c r="H20"/>
  <c r="F19"/>
  <c r="E24" l="1"/>
  <c r="G24" l="1"/>
  <c r="F24"/>
  <c r="H24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<sst xmlns="http://schemas.openxmlformats.org/spreadsheetml/2006/main" count="201" uniqueCount="126">
  <si>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</si>
  <si>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</si>
  <si>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</si>
  <si>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</si>
  <si>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</si>
  <si>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</si>
  <si>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</si>
  <si>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</si>
  <si>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</si>
  <si>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</si>
  <si>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</si>
  <si>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</si>
  <si>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</si>
  <si>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</si>
  <si>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</si>
  <si>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</si>
  <si>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</si>
  <si>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</si>
  <si>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</si>
  <si>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</si>
  <si>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</si>
  <si>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</si>
  <si>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</si>
  <si>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</si>
  <si>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</si>
  <si>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</si>
  <si>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</si>
  <si>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</si>
  <si>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</si>
  <si>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</si>
  <si>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</si>
  <si>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</si>
  <si>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</si>
  <si>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</si>
  <si>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</si>
  <si>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</si>
  <si>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</si>
  <si>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</si>
  <si>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</si>
  <si>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</si>
  <si>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</si>
  <si>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</si>
  <si>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</si>
  <si>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</si>
  <si>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</si>
  <si>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</si>
  <si>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</si>
  <si>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</si>
  <si>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</si>
  <si>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</si>
  <si>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</si>
  <si>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</si>
  <si>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</si>
  <si>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</si>
  <si>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</si>
  <si>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</si>
  <si>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</si>
  <si>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</si>
  <si>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</si>
  <si>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</si>
  <si>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</si>
  <si>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</si>
  <si>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</si>
  <si>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</si>
  <si>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</si>
  <si>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</si>
  <si>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</si>
  <si>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</si>
  <si>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</si>
  <si>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</si>
  <si>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</si>
  <si>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</si>
  <si>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</si>
  <si>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</si>
  <si>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</si>
  <si>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</si>
  <si>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</si>
  <si>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</si>
  <si>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</si>
  <si>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</si>
  <si>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</si>
  <si>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</si>
  <si>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</si>
  <si>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</si>
  <si>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</si>
  <si>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</si>
  <si>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</si>
  <si>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</si>
  <si>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</si>
  <si>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</si>
  <si>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</si>
  <si>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</si>
  <si>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</si>
  <si>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</si>
  <si>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</si>
  <si>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</si>
  <si>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</si>
  <si>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</si>
  <si>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</si>
  <si>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</si>
  <si>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</si>
  <si>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</si>
  <si>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</si>
  <si>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</si>
  <si>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</si>
  <si>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</si>
  <si>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</si>
  <si>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</si>
  <si>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</si>
  <si>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</si>
  <si>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</si>
  <si>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</si>
  <si>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</si>
  <si>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</si>
  <si>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</si>
  <si>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</si>
  <si>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</si>
  <si>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</si>
  <si>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</si>
  <si>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</si>
  <si>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</si>
  <si>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</si>
  <si>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</si>
  <si>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</si>
  <si>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</si>
  <si>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МО Вырицкое городское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</si>
</sst>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1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zoomScaleSheetLayoutView="100" zoomScalePageLayoutView="120" workbookViewId="0">
      <selection activeCell="C14" sqref="C14"/>
    </sheetView>
  </sheetViews>
  <sheetFormatPr defaultColWidth="9.140625" defaultRowHeight="15.75"/>
  <cols>
    <col min="1" max="1" width="9" style="15" customWidth="1"/>
    <col min="2" max="2" width="51.5703125" style="37" customWidth="1"/>
    <col min="3" max="3" width="23.2851562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80" t="s">
        <v>125</v>
      </c>
      <c r="B1" s="80"/>
      <c r="C1" s="80"/>
      <c r="D1" s="80"/>
      <c r="E1" s="80"/>
      <c r="F1" s="80"/>
      <c r="G1" s="80"/>
      <c r="H1" s="80"/>
    </row>
    <row r="2" spans="1:8" ht="42.75" customHeight="1">
      <c r="A2" s="75" t="s">
        <v>97</v>
      </c>
      <c r="B2" s="76"/>
      <c r="C2" s="76"/>
      <c r="D2" s="76"/>
      <c r="E2" s="76"/>
      <c r="F2" s="76"/>
      <c r="G2" s="76"/>
      <c r="H2" s="76"/>
    </row>
    <row r="3" spans="1:8" s="3" customFormat="1">
      <c r="A3" s="2"/>
      <c r="B3" s="33"/>
      <c r="C3" s="17"/>
      <c r="D3" s="17"/>
      <c r="E3" s="17"/>
      <c r="F3" s="17"/>
      <c r="G3" s="17"/>
      <c r="H3" s="17"/>
    </row>
    <row r="4" spans="1:8">
      <c r="A4" s="77" t="s">
        <v>0</v>
      </c>
      <c r="B4" s="78" t="s">
        <v>1</v>
      </c>
      <c r="C4" s="77" t="s">
        <v>2</v>
      </c>
      <c r="D4" s="22" t="s">
        <v>3</v>
      </c>
      <c r="E4" s="22" t="s">
        <v>59</v>
      </c>
      <c r="F4" s="77" t="s">
        <v>4</v>
      </c>
      <c r="G4" s="79"/>
      <c r="H4" s="79"/>
    </row>
    <row r="5" spans="1:8">
      <c r="A5" s="77"/>
      <c r="B5" s="78"/>
      <c r="C5" s="77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>
      <c r="A7" s="24">
        <v>1</v>
      </c>
      <c r="B7" s="35" t="s">
        <v>81</v>
      </c>
      <c r="C7" s="12" t="s">
        <v>8</v>
      </c>
      <c r="D7" s="19">
        <v>14030</v>
      </c>
      <c r="E7" s="19">
        <f>D7+D13+D16</f>
        <v>13897</v>
      </c>
      <c r="F7" s="19">
        <f t="shared" ref="F7:H7" si="0">E7+E13+E16</f>
        <v>13717</v>
      </c>
      <c r="G7" s="19">
        <f t="shared" si="0"/>
        <v>13585</v>
      </c>
      <c r="H7" s="19">
        <f t="shared" si="0"/>
        <v>13455</v>
      </c>
    </row>
    <row r="8" spans="1:8">
      <c r="A8" s="24" t="s">
        <v>37</v>
      </c>
      <c r="B8" s="35" t="s">
        <v>79</v>
      </c>
      <c r="C8" s="12" t="s">
        <v>8</v>
      </c>
      <c r="D8" s="19">
        <v>11502</v>
      </c>
      <c r="E8" s="19">
        <v>11395.54</v>
      </c>
      <c r="F8" s="19">
        <v>11247.94</v>
      </c>
      <c r="G8" s="19">
        <v>11139.7</v>
      </c>
      <c r="H8" s="19">
        <v>11033.1</v>
      </c>
    </row>
    <row r="9" spans="1:8">
      <c r="A9" s="24" t="s">
        <v>38</v>
      </c>
      <c r="B9" s="35" t="s">
        <v>80</v>
      </c>
      <c r="C9" s="12" t="s">
        <v>8</v>
      </c>
      <c r="D9" s="19"/>
      <c r="E9" s="19">
        <f>E7-E8</f>
        <v>2501.4599999999991</v>
      </c>
      <c r="F9" s="19">
        <f t="shared" ref="F9:H9" si="1">F7-F8</f>
        <v>2469.0599999999995</v>
      </c>
      <c r="G9" s="19">
        <f t="shared" si="1"/>
        <v>2445.2999999999993</v>
      </c>
      <c r="H9" s="19">
        <f t="shared" si="1"/>
        <v>2421.8999999999996</v>
      </c>
    </row>
    <row r="10" spans="1:8">
      <c r="A10" s="26" t="s">
        <v>45</v>
      </c>
      <c r="B10" s="35" t="s">
        <v>60</v>
      </c>
      <c r="C10" s="12" t="s">
        <v>8</v>
      </c>
      <c r="D10" s="19"/>
      <c r="E10" s="19">
        <f>(E7+F7)/2</f>
        <v>13807</v>
      </c>
      <c r="F10" s="19">
        <f>(F7+G7)/2</f>
        <v>13651</v>
      </c>
      <c r="G10" s="19">
        <f>(G7+H7)/2</f>
        <v>13520</v>
      </c>
      <c r="H10" s="19">
        <f>(H7+(H7+H13+H16))/2</f>
        <v>13390</v>
      </c>
    </row>
    <row r="11" spans="1:8">
      <c r="A11" s="23" t="s">
        <v>46</v>
      </c>
      <c r="B11" s="35" t="s">
        <v>43</v>
      </c>
      <c r="C11" s="12" t="s">
        <v>8</v>
      </c>
      <c r="D11" s="19">
        <v>60</v>
      </c>
      <c r="E11" s="19">
        <v>80</v>
      </c>
      <c r="F11" s="19">
        <v>83</v>
      </c>
      <c r="G11" s="19">
        <v>80</v>
      </c>
      <c r="H11" s="19">
        <v>80</v>
      </c>
    </row>
    <row r="12" spans="1:8">
      <c r="A12" s="23" t="s">
        <v>47</v>
      </c>
      <c r="B12" s="35" t="s">
        <v>44</v>
      </c>
      <c r="C12" s="12" t="s">
        <v>8</v>
      </c>
      <c r="D12" s="19">
        <v>198</v>
      </c>
      <c r="E12" s="19">
        <v>190</v>
      </c>
      <c r="F12" s="19">
        <v>180</v>
      </c>
      <c r="G12" s="19">
        <v>180</v>
      </c>
      <c r="H12" s="19">
        <v>180</v>
      </c>
    </row>
    <row r="13" spans="1:8">
      <c r="A13" s="32" t="s">
        <v>48</v>
      </c>
      <c r="B13" s="35" t="s">
        <v>98</v>
      </c>
      <c r="C13" s="12" t="s">
        <v>8</v>
      </c>
      <c r="D13" s="19">
        <f>D11-D12</f>
        <v>-138</v>
      </c>
      <c r="E13" s="19">
        <v>-110</v>
      </c>
      <c r="F13" s="19">
        <f t="shared" ref="F13:H13" si="2">F11-F12</f>
        <v>-97</v>
      </c>
      <c r="G13" s="19">
        <f t="shared" si="2"/>
        <v>-100</v>
      </c>
      <c r="H13" s="19">
        <f t="shared" si="2"/>
        <v>-100</v>
      </c>
    </row>
    <row r="14" spans="1:8">
      <c r="A14" s="32" t="s">
        <v>51</v>
      </c>
      <c r="B14" s="35" t="s">
        <v>99</v>
      </c>
      <c r="C14" s="12" t="s">
        <v>8</v>
      </c>
      <c r="D14" s="19">
        <v>334</v>
      </c>
      <c r="E14" s="19">
        <v>300</v>
      </c>
      <c r="F14" s="19">
        <v>315</v>
      </c>
      <c r="G14" s="19">
        <v>300</v>
      </c>
      <c r="H14" s="19">
        <v>300</v>
      </c>
    </row>
    <row r="15" spans="1:8">
      <c r="A15" s="32" t="s">
        <v>52</v>
      </c>
      <c r="B15" s="35" t="s">
        <v>100</v>
      </c>
      <c r="C15" s="12" t="s">
        <v>8</v>
      </c>
      <c r="D15" s="19">
        <v>329</v>
      </c>
      <c r="E15" s="19">
        <v>370</v>
      </c>
      <c r="F15" s="19">
        <v>350</v>
      </c>
      <c r="G15" s="19">
        <v>330</v>
      </c>
      <c r="H15" s="19">
        <v>330</v>
      </c>
    </row>
    <row r="16" spans="1:8">
      <c r="A16" s="32" t="s">
        <v>53</v>
      </c>
      <c r="B16" s="35" t="s">
        <v>56</v>
      </c>
      <c r="C16" s="12" t="s">
        <v>8</v>
      </c>
      <c r="D16" s="19">
        <f>D14-D15</f>
        <v>5</v>
      </c>
      <c r="E16" s="19">
        <v>-70</v>
      </c>
      <c r="F16" s="19">
        <f t="shared" ref="F16:H16" si="3">F14-F15</f>
        <v>-35</v>
      </c>
      <c r="G16" s="19">
        <f t="shared" si="3"/>
        <v>-30</v>
      </c>
      <c r="H16" s="19">
        <f t="shared" si="3"/>
        <v>-30</v>
      </c>
    </row>
    <row r="17" spans="1:16384" ht="31.5">
      <c r="A17" s="32" t="s">
        <v>67</v>
      </c>
      <c r="B17" s="35" t="s">
        <v>9</v>
      </c>
      <c r="C17" s="12" t="s">
        <v>86</v>
      </c>
      <c r="D17" s="19">
        <v>4.3</v>
      </c>
      <c r="E17" s="19">
        <f>E11/E10*1000</f>
        <v>5.7941623814007386</v>
      </c>
      <c r="F17" s="19">
        <f>F11/F10*1000</f>
        <v>6.0801406490367009</v>
      </c>
      <c r="G17" s="19">
        <f>G11/G10*1000</f>
        <v>5.9171597633136095</v>
      </c>
      <c r="H17" s="19">
        <f>H11/H10*1000</f>
        <v>5.9746079163554899</v>
      </c>
    </row>
    <row r="18" spans="1:16384" ht="31.5">
      <c r="A18" s="32" t="s">
        <v>68</v>
      </c>
      <c r="B18" s="35" t="s">
        <v>10</v>
      </c>
      <c r="C18" s="12" t="s">
        <v>86</v>
      </c>
      <c r="D18" s="19">
        <v>14.1</v>
      </c>
      <c r="E18" s="19">
        <f>E12/E10*1000</f>
        <v>13.761135655826754</v>
      </c>
      <c r="F18" s="19">
        <f>F12/F10*1000</f>
        <v>13.185847190682003</v>
      </c>
      <c r="G18" s="19">
        <f>G12/G10*1000</f>
        <v>13.313609467455622</v>
      </c>
      <c r="H18" s="19">
        <f>H12/H10*1000</f>
        <v>13.44286781179985</v>
      </c>
    </row>
    <row r="19" spans="1:16384" ht="31.5">
      <c r="A19" s="32" t="s">
        <v>69</v>
      </c>
      <c r="B19" s="35" t="s">
        <v>11</v>
      </c>
      <c r="C19" s="12" t="s">
        <v>86</v>
      </c>
      <c r="D19" s="19">
        <v>-9.8000000000000007</v>
      </c>
      <c r="E19" s="19">
        <f>E17-E18</f>
        <v>-7.9669732744260155</v>
      </c>
      <c r="F19" s="19">
        <f>F17-F18</f>
        <v>-7.1057065416453016</v>
      </c>
      <c r="G19" s="19">
        <f>G17-G18</f>
        <v>-7.3964497041420127</v>
      </c>
      <c r="H19" s="19">
        <f>H17-H18</f>
        <v>-7.4682598954443602</v>
      </c>
    </row>
    <row r="20" spans="1:16384" ht="31.5">
      <c r="A20" s="32" t="s">
        <v>70</v>
      </c>
      <c r="B20" s="35" t="s">
        <v>12</v>
      </c>
      <c r="C20" s="12" t="s">
        <v>86</v>
      </c>
      <c r="D20" s="19">
        <v>0.4</v>
      </c>
      <c r="E20" s="19">
        <f>E16/E10*1000</f>
        <v>-5.0698920837256463</v>
      </c>
      <c r="F20" s="19">
        <f>F16/F10*1000</f>
        <v>-2.5639147315215003</v>
      </c>
      <c r="G20" s="19">
        <f>G16/G10*1000</f>
        <v>-2.2189349112426036</v>
      </c>
      <c r="H20" s="19">
        <f>H16/H10*1000</f>
        <v>-2.2404779686333085</v>
      </c>
    </row>
    <row r="21" spans="1:16384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>
      <c r="A22" s="40" t="s">
        <v>66</v>
      </c>
      <c r="B22" s="41" t="s">
        <v>101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74" t="s">
        <v>45</v>
      </c>
      <c r="B23" s="72" t="s">
        <v>65</v>
      </c>
      <c r="C23" s="12" t="s">
        <v>121</v>
      </c>
      <c r="D23" s="19">
        <v>1411497.3</v>
      </c>
      <c r="E23" s="19">
        <v>1305635</v>
      </c>
      <c r="F23" s="19">
        <v>1336970.24</v>
      </c>
      <c r="G23" s="19">
        <v>1386438.14</v>
      </c>
      <c r="H23" s="19">
        <v>1443282.1</v>
      </c>
    </row>
    <row r="24" spans="1:16384" ht="46.5" customHeight="1">
      <c r="A24" s="74"/>
      <c r="B24" s="73"/>
      <c r="C24" s="21" t="s">
        <v>96</v>
      </c>
      <c r="D24" s="19">
        <v>106.7</v>
      </c>
      <c r="E24" s="28">
        <f>E23/D23*100</f>
        <v>92.499999822883112</v>
      </c>
      <c r="F24" s="28">
        <f>F23/E23*100</f>
        <v>102.4</v>
      </c>
      <c r="G24" s="28">
        <f>G23/F23*100</f>
        <v>103.7000000837715</v>
      </c>
      <c r="H24" s="28">
        <f>H23/G23*100</f>
        <v>104.09999973024402</v>
      </c>
    </row>
    <row r="25" spans="1:16384" ht="15" customHeight="1">
      <c r="A25" s="7" t="s">
        <v>14</v>
      </c>
      <c r="B25" s="56" t="s">
        <v>18</v>
      </c>
      <c r="C25" s="56"/>
      <c r="D25" s="56"/>
      <c r="E25" s="56"/>
      <c r="F25" s="56"/>
      <c r="G25" s="56"/>
      <c r="H25" s="56"/>
      <c r="I25" s="8"/>
      <c r="J25" s="8"/>
      <c r="K25" s="8"/>
    </row>
    <row r="26" spans="1:16384">
      <c r="A26" s="66">
        <v>1</v>
      </c>
      <c r="B26" s="69" t="s">
        <v>73</v>
      </c>
      <c r="C26" s="12" t="s">
        <v>121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45" customHeight="1">
      <c r="A27" s="66"/>
      <c r="B27" s="70"/>
      <c r="C27" s="21" t="s">
        <v>96</v>
      </c>
      <c r="D27" s="19"/>
      <c r="E27" s="28"/>
      <c r="F27" s="28"/>
      <c r="G27" s="28"/>
      <c r="H27" s="2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66" t="s">
        <v>37</v>
      </c>
      <c r="B28" s="69" t="s">
        <v>61</v>
      </c>
      <c r="C28" s="12" t="s">
        <v>121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37.5" customHeight="1">
      <c r="A29" s="66"/>
      <c r="B29" s="70"/>
      <c r="C29" s="21" t="s">
        <v>96</v>
      </c>
      <c r="D29" s="19"/>
      <c r="E29" s="28"/>
      <c r="F29" s="28"/>
      <c r="G29" s="28"/>
      <c r="H29" s="2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66" t="s">
        <v>38</v>
      </c>
      <c r="B30" s="69" t="s">
        <v>62</v>
      </c>
      <c r="C30" s="12" t="s">
        <v>121</v>
      </c>
      <c r="D30" s="19"/>
      <c r="E30" s="19"/>
      <c r="F30" s="19"/>
      <c r="G30" s="19"/>
      <c r="H30" s="19"/>
    </row>
    <row r="31" spans="1:16384" ht="30.75" customHeight="1">
      <c r="A31" s="66"/>
      <c r="B31" s="71"/>
      <c r="C31" s="63" t="s">
        <v>96</v>
      </c>
      <c r="D31" s="61"/>
      <c r="E31" s="61"/>
      <c r="F31" s="61"/>
      <c r="G31" s="61"/>
      <c r="H31" s="61"/>
    </row>
    <row r="32" spans="1:16384" hidden="1">
      <c r="A32" s="66"/>
      <c r="B32" s="70"/>
      <c r="C32" s="64"/>
      <c r="D32" s="62"/>
      <c r="E32" s="62"/>
      <c r="F32" s="62"/>
      <c r="G32" s="62"/>
      <c r="H32" s="62"/>
    </row>
    <row r="33" spans="1:8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5">
      <c r="A34" s="23" t="s">
        <v>66</v>
      </c>
      <c r="B34" s="35" t="s">
        <v>49</v>
      </c>
      <c r="C34" s="12" t="s">
        <v>26</v>
      </c>
      <c r="D34" s="19">
        <v>32750</v>
      </c>
      <c r="E34" s="19">
        <v>25643.25</v>
      </c>
      <c r="F34" s="19">
        <v>23078.9</v>
      </c>
      <c r="G34" s="19">
        <v>23771.3</v>
      </c>
      <c r="H34" s="19">
        <v>24484.400000000001</v>
      </c>
    </row>
    <row r="35" spans="1:8" ht="31.5">
      <c r="A35" s="38" t="s">
        <v>45</v>
      </c>
      <c r="B35" s="43" t="s">
        <v>102</v>
      </c>
      <c r="C35" s="12" t="s">
        <v>83</v>
      </c>
      <c r="D35" s="19"/>
      <c r="E35" s="19"/>
      <c r="F35" s="19"/>
      <c r="G35" s="19"/>
      <c r="H35" s="19"/>
    </row>
    <row r="36" spans="1:8" ht="31.5">
      <c r="A36" s="23">
        <v>3</v>
      </c>
      <c r="B36" s="35" t="s">
        <v>71</v>
      </c>
      <c r="C36" s="12" t="s">
        <v>27</v>
      </c>
      <c r="D36" s="19"/>
      <c r="E36" s="19">
        <f t="shared" ref="E36:H36" si="4">E34/E7</f>
        <v>1.8452363819529394</v>
      </c>
      <c r="F36" s="19">
        <f t="shared" si="4"/>
        <v>1.6825034628563098</v>
      </c>
      <c r="G36" s="19">
        <f t="shared" si="4"/>
        <v>1.7498196540301802</v>
      </c>
      <c r="H36" s="19">
        <f t="shared" si="4"/>
        <v>1.8197250092902268</v>
      </c>
    </row>
    <row r="37" spans="1:8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>
      <c r="A38" s="23" t="s">
        <v>66</v>
      </c>
      <c r="B38" s="35" t="s">
        <v>58</v>
      </c>
      <c r="C38" s="12" t="s">
        <v>54</v>
      </c>
      <c r="D38" s="19">
        <v>254.941</v>
      </c>
      <c r="E38" s="19">
        <v>254.941</v>
      </c>
      <c r="F38" s="19">
        <v>254.941</v>
      </c>
      <c r="G38" s="19">
        <v>254.941</v>
      </c>
      <c r="H38" s="19">
        <v>254.941</v>
      </c>
    </row>
    <row r="39" spans="1:8" ht="47.25">
      <c r="A39" s="26" t="s">
        <v>45</v>
      </c>
      <c r="B39" s="35" t="s">
        <v>103</v>
      </c>
      <c r="C39" s="12" t="s">
        <v>54</v>
      </c>
      <c r="D39" s="19">
        <v>56.35</v>
      </c>
      <c r="E39" s="19">
        <v>56.35</v>
      </c>
      <c r="F39" s="19">
        <v>56.35</v>
      </c>
      <c r="G39" s="19">
        <v>56.35</v>
      </c>
      <c r="H39" s="19">
        <v>56.35</v>
      </c>
    </row>
    <row r="40" spans="1:8" ht="78.75">
      <c r="A40" s="26" t="s">
        <v>46</v>
      </c>
      <c r="B40" s="35" t="s">
        <v>120</v>
      </c>
      <c r="C40" s="12" t="s">
        <v>7</v>
      </c>
      <c r="D40" s="19"/>
      <c r="E40" s="19">
        <f>E39/E38*100</f>
        <v>22.103153278601717</v>
      </c>
      <c r="F40" s="19">
        <f>F39/F38*100</f>
        <v>22.103153278601717</v>
      </c>
      <c r="G40" s="19">
        <f>G39/G38*100</f>
        <v>22.103153278601717</v>
      </c>
      <c r="H40" s="19">
        <f>H39/H38*100</f>
        <v>22.103153278601717</v>
      </c>
    </row>
    <row r="41" spans="1:8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>
      <c r="A42" s="67">
        <v>1</v>
      </c>
      <c r="B42" s="68" t="s">
        <v>78</v>
      </c>
      <c r="C42" s="12" t="s">
        <v>121</v>
      </c>
      <c r="D42" s="19">
        <v>1853413.6</v>
      </c>
      <c r="E42" s="19">
        <v>1723674.65</v>
      </c>
      <c r="F42" s="19">
        <v>1766766.51</v>
      </c>
      <c r="G42" s="19">
        <v>1853338.07</v>
      </c>
      <c r="H42" s="19">
        <v>1923764.92</v>
      </c>
    </row>
    <row r="43" spans="1:8" ht="47.25">
      <c r="A43" s="67"/>
      <c r="B43" s="68"/>
      <c r="C43" s="21" t="s">
        <v>96</v>
      </c>
      <c r="D43" s="19">
        <v>117.5</v>
      </c>
      <c r="E43" s="28">
        <f>E42/D42*100</f>
        <v>93.000000107908988</v>
      </c>
      <c r="F43" s="28">
        <f>F42/E42*100</f>
        <v>102.49999963740257</v>
      </c>
      <c r="G43" s="28">
        <f>G42/F42*100</f>
        <v>104.90000005716658</v>
      </c>
      <c r="H43" s="28">
        <f>H42/G42*100</f>
        <v>103.80000018021536</v>
      </c>
    </row>
    <row r="44" spans="1:8">
      <c r="A44" s="57" t="s">
        <v>45</v>
      </c>
      <c r="B44" s="58" t="s">
        <v>50</v>
      </c>
      <c r="C44" s="12" t="s">
        <v>121</v>
      </c>
      <c r="D44" s="19"/>
      <c r="E44" s="19"/>
      <c r="F44" s="19"/>
      <c r="G44" s="19"/>
      <c r="H44" s="19"/>
    </row>
    <row r="45" spans="1:8" ht="47.25">
      <c r="A45" s="57"/>
      <c r="B45" s="58"/>
      <c r="C45" s="21" t="s">
        <v>96</v>
      </c>
      <c r="D45" s="19"/>
      <c r="E45" s="28"/>
      <c r="F45" s="28"/>
      <c r="G45" s="28"/>
      <c r="H45" s="28"/>
    </row>
    <row r="46" spans="1:8" ht="31.5">
      <c r="A46" s="39" t="s">
        <v>46</v>
      </c>
      <c r="B46" s="42" t="s">
        <v>104</v>
      </c>
      <c r="C46" s="21" t="s">
        <v>83</v>
      </c>
      <c r="D46" s="19">
        <v>137</v>
      </c>
      <c r="E46" s="28">
        <v>137</v>
      </c>
      <c r="F46" s="28">
        <v>140</v>
      </c>
      <c r="G46" s="28">
        <v>140</v>
      </c>
      <c r="H46" s="28">
        <v>140</v>
      </c>
    </row>
    <row r="47" spans="1:8" ht="31.5">
      <c r="A47" s="39" t="s">
        <v>47</v>
      </c>
      <c r="B47" s="42" t="s">
        <v>105</v>
      </c>
      <c r="C47" s="21" t="s">
        <v>26</v>
      </c>
      <c r="D47" s="19">
        <v>15246.7</v>
      </c>
      <c r="E47" s="28"/>
      <c r="F47" s="28"/>
      <c r="G47" s="28"/>
      <c r="H47" s="28"/>
    </row>
    <row r="48" spans="1:8" ht="31.5">
      <c r="A48" s="39" t="s">
        <v>48</v>
      </c>
      <c r="B48" s="42" t="s">
        <v>106</v>
      </c>
      <c r="C48" s="21" t="s">
        <v>83</v>
      </c>
      <c r="D48" s="19">
        <v>11</v>
      </c>
      <c r="E48" s="28">
        <v>11</v>
      </c>
      <c r="F48" s="28">
        <v>12</v>
      </c>
      <c r="G48" s="28">
        <v>12</v>
      </c>
      <c r="H48" s="28">
        <v>12</v>
      </c>
    </row>
    <row r="49" spans="1:8" ht="63">
      <c r="A49" s="39" t="s">
        <v>51</v>
      </c>
      <c r="B49" s="42" t="s">
        <v>107</v>
      </c>
      <c r="C49" s="21" t="s">
        <v>83</v>
      </c>
      <c r="D49" s="19">
        <v>26</v>
      </c>
      <c r="E49" s="28">
        <v>27</v>
      </c>
      <c r="F49" s="28">
        <v>30</v>
      </c>
      <c r="G49" s="28">
        <v>30</v>
      </c>
      <c r="H49" s="28">
        <v>30</v>
      </c>
    </row>
    <row r="50" spans="1:8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5" t="s">
        <v>82</v>
      </c>
      <c r="C51" s="12" t="s">
        <v>83</v>
      </c>
      <c r="D51" s="19">
        <v>241</v>
      </c>
      <c r="E51" s="19">
        <v>243</v>
      </c>
      <c r="F51" s="19">
        <v>245</v>
      </c>
      <c r="G51" s="19">
        <v>245</v>
      </c>
      <c r="H51" s="19">
        <v>245</v>
      </c>
    </row>
    <row r="52" spans="1:8" ht="78.75" customHeight="1">
      <c r="A52" s="25" t="s">
        <v>45</v>
      </c>
      <c r="B52" s="35" t="s">
        <v>89</v>
      </c>
      <c r="C52" s="12" t="s">
        <v>84</v>
      </c>
      <c r="D52" s="19"/>
      <c r="E52" s="19"/>
      <c r="F52" s="19"/>
      <c r="G52" s="19"/>
      <c r="H52" s="19"/>
    </row>
    <row r="53" spans="1:8" ht="47.25">
      <c r="A53" s="25" t="s">
        <v>46</v>
      </c>
      <c r="B53" s="35" t="s">
        <v>108</v>
      </c>
      <c r="C53" s="12" t="s">
        <v>83</v>
      </c>
      <c r="D53" s="19">
        <v>310</v>
      </c>
      <c r="E53" s="19">
        <v>315</v>
      </c>
      <c r="F53" s="19">
        <v>315</v>
      </c>
      <c r="G53" s="19">
        <v>315</v>
      </c>
      <c r="H53" s="19">
        <v>315</v>
      </c>
    </row>
    <row r="54" spans="1:8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>
      <c r="A55" s="59">
        <v>1</v>
      </c>
      <c r="B55" s="72" t="s">
        <v>95</v>
      </c>
      <c r="C55" s="12" t="s">
        <v>121</v>
      </c>
      <c r="D55" s="19">
        <v>6495</v>
      </c>
      <c r="E55" s="19">
        <v>6241.6949999999997</v>
      </c>
      <c r="F55" s="19">
        <v>6310.35</v>
      </c>
      <c r="G55" s="19">
        <v>6916.15</v>
      </c>
      <c r="H55" s="19">
        <v>7566.3</v>
      </c>
    </row>
    <row r="56" spans="1:8" ht="47.25">
      <c r="A56" s="60"/>
      <c r="B56" s="73"/>
      <c r="C56" s="21" t="s">
        <v>96</v>
      </c>
      <c r="D56" s="19">
        <v>89.4</v>
      </c>
      <c r="E56" s="28">
        <f>E55/D55*100</f>
        <v>96.1</v>
      </c>
      <c r="F56" s="28">
        <f>F55/E55*100</f>
        <v>101.09994160240127</v>
      </c>
      <c r="G56" s="28">
        <f>G55/F55*100</f>
        <v>109.60010142068188</v>
      </c>
      <c r="H56" s="28">
        <f>H55/G55*100</f>
        <v>109.4004612392733</v>
      </c>
    </row>
    <row r="57" spans="1:8" ht="31.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5" t="s">
        <v>93</v>
      </c>
      <c r="C58" s="12" t="s">
        <v>121</v>
      </c>
      <c r="D58" s="19">
        <f>D59+D62</f>
        <v>164922.48300000001</v>
      </c>
      <c r="E58" s="19">
        <f>E59+E62</f>
        <v>170603.53</v>
      </c>
      <c r="F58" s="19">
        <f>F59+F62</f>
        <v>154041.06</v>
      </c>
      <c r="G58" s="19">
        <f>G59+G62</f>
        <v>143775.26</v>
      </c>
      <c r="H58" s="19">
        <f>H59+H62</f>
        <v>145968.62</v>
      </c>
    </row>
    <row r="59" spans="1:8">
      <c r="A59" s="11" t="s">
        <v>37</v>
      </c>
      <c r="B59" s="35" t="s">
        <v>30</v>
      </c>
      <c r="C59" s="12" t="s">
        <v>121</v>
      </c>
      <c r="D59" s="19">
        <f>D60+D61</f>
        <v>109315.883</v>
      </c>
      <c r="E59" s="19">
        <f>E60+E61</f>
        <v>108802.19</v>
      </c>
      <c r="F59" s="19">
        <f>F60+F61</f>
        <v>117902.22</v>
      </c>
      <c r="G59" s="19">
        <f>G60+G61</f>
        <v>119207.22</v>
      </c>
      <c r="H59" s="19">
        <f>H60+H61</f>
        <v>121307.22</v>
      </c>
    </row>
    <row r="60" spans="1:8">
      <c r="A60" s="11" t="s">
        <v>57</v>
      </c>
      <c r="B60" s="35" t="s">
        <v>76</v>
      </c>
      <c r="C60" s="12" t="s">
        <v>121</v>
      </c>
      <c r="D60" s="19">
        <v>90975.26</v>
      </c>
      <c r="E60" s="19">
        <v>86518.7</v>
      </c>
      <c r="F60" s="19">
        <v>94158.6</v>
      </c>
      <c r="G60" s="19">
        <v>95503.6</v>
      </c>
      <c r="H60" s="19">
        <v>96888.6</v>
      </c>
    </row>
    <row r="61" spans="1:8">
      <c r="A61" s="11" t="s">
        <v>42</v>
      </c>
      <c r="B61" s="35" t="s">
        <v>77</v>
      </c>
      <c r="C61" s="12" t="s">
        <v>121</v>
      </c>
      <c r="D61" s="19">
        <v>18340.623</v>
      </c>
      <c r="E61" s="19">
        <v>22283.49</v>
      </c>
      <c r="F61" s="19">
        <v>23743.62</v>
      </c>
      <c r="G61" s="19">
        <v>23703.62</v>
      </c>
      <c r="H61" s="19">
        <v>24418.62</v>
      </c>
    </row>
    <row r="62" spans="1:8">
      <c r="A62" s="11" t="s">
        <v>38</v>
      </c>
      <c r="B62" s="35" t="s">
        <v>63</v>
      </c>
      <c r="C62" s="12" t="s">
        <v>121</v>
      </c>
      <c r="D62" s="19">
        <v>55606.6</v>
      </c>
      <c r="E62" s="19">
        <v>61801.34</v>
      </c>
      <c r="F62" s="19">
        <v>36138.839999999997</v>
      </c>
      <c r="G62" s="19">
        <v>24568.04</v>
      </c>
      <c r="H62" s="19">
        <v>24661.4</v>
      </c>
    </row>
    <row r="63" spans="1:8" ht="31.5">
      <c r="A63" s="23">
        <v>2</v>
      </c>
      <c r="B63" s="35" t="s">
        <v>91</v>
      </c>
      <c r="C63" s="12" t="s">
        <v>121</v>
      </c>
      <c r="D63" s="19">
        <v>163989.26999999999</v>
      </c>
      <c r="E63" s="19">
        <v>186446.79</v>
      </c>
      <c r="F63" s="19">
        <v>163047.75</v>
      </c>
      <c r="G63" s="19">
        <v>147315.29999999999</v>
      </c>
      <c r="H63" s="19">
        <v>148318.6</v>
      </c>
    </row>
    <row r="64" spans="1:8">
      <c r="A64" s="23" t="s">
        <v>41</v>
      </c>
      <c r="B64" s="8" t="s">
        <v>94</v>
      </c>
      <c r="C64" s="12" t="s">
        <v>121</v>
      </c>
      <c r="D64" s="19">
        <v>132980.45000000001</v>
      </c>
      <c r="E64" s="19">
        <v>156076.4</v>
      </c>
      <c r="F64" s="19">
        <v>132068.70000000001</v>
      </c>
      <c r="G64" s="19">
        <v>122271.7</v>
      </c>
      <c r="H64" s="19">
        <v>126070.8</v>
      </c>
    </row>
    <row r="65" spans="1:16384" ht="31.5">
      <c r="A65" s="23">
        <v>3</v>
      </c>
      <c r="B65" s="35" t="s">
        <v>92</v>
      </c>
      <c r="C65" s="12" t="s">
        <v>121</v>
      </c>
      <c r="D65" s="19">
        <f>D58-D63</f>
        <v>933.21300000001793</v>
      </c>
      <c r="E65" s="19">
        <f>E58-E63</f>
        <v>-15843.260000000009</v>
      </c>
      <c r="F65" s="19">
        <f>F58-F63</f>
        <v>-9006.6900000000023</v>
      </c>
      <c r="G65" s="19">
        <f>G58-G63</f>
        <v>-3540.039999999979</v>
      </c>
      <c r="H65" s="19">
        <f>H58-H63</f>
        <v>-2349.9800000000105</v>
      </c>
    </row>
    <row r="66" spans="1:16384">
      <c r="A66" s="23" t="s">
        <v>47</v>
      </c>
      <c r="B66" s="35" t="s">
        <v>55</v>
      </c>
      <c r="C66" s="12" t="s">
        <v>85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16384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ht="31.5">
      <c r="A68" s="23">
        <v>1</v>
      </c>
      <c r="B68" s="35" t="s">
        <v>32</v>
      </c>
      <c r="C68" s="12" t="s">
        <v>8</v>
      </c>
      <c r="D68" s="19"/>
      <c r="E68" s="19"/>
      <c r="F68" s="19"/>
      <c r="G68" s="19"/>
      <c r="H68" s="19"/>
    </row>
    <row r="69" spans="1:16384" ht="47.25">
      <c r="A69" s="23" t="s">
        <v>45</v>
      </c>
      <c r="B69" s="35" t="s">
        <v>34</v>
      </c>
      <c r="C69" s="12" t="s">
        <v>8</v>
      </c>
      <c r="D69" s="29"/>
      <c r="E69" s="19"/>
      <c r="F69" s="19"/>
      <c r="G69" s="19"/>
      <c r="H69" s="19"/>
    </row>
    <row r="70" spans="1:16384" ht="31.5">
      <c r="A70" s="23" t="s">
        <v>46</v>
      </c>
      <c r="B70" s="35" t="s">
        <v>33</v>
      </c>
      <c r="C70" s="12" t="s">
        <v>7</v>
      </c>
      <c r="D70" s="29">
        <v>0.12</v>
      </c>
      <c r="E70" s="19">
        <v>0.12</v>
      </c>
      <c r="F70" s="19">
        <v>0.12</v>
      </c>
      <c r="G70" s="19">
        <v>0.12</v>
      </c>
      <c r="H70" s="19">
        <v>0.12</v>
      </c>
    </row>
    <row r="71" spans="1:16384" ht="47.25">
      <c r="A71" s="23" t="s">
        <v>47</v>
      </c>
      <c r="B71" s="35" t="s">
        <v>35</v>
      </c>
      <c r="C71" s="12" t="s">
        <v>36</v>
      </c>
      <c r="D71" s="30"/>
      <c r="E71" s="19"/>
      <c r="F71" s="19"/>
      <c r="G71" s="19"/>
      <c r="H71" s="19"/>
    </row>
    <row r="72" spans="1:16384" s="8" customFormat="1" ht="31.5">
      <c r="A72" s="26" t="s">
        <v>48</v>
      </c>
      <c r="B72" s="35" t="s">
        <v>64</v>
      </c>
      <c r="C72" s="12" t="s">
        <v>8</v>
      </c>
      <c r="D72" s="19">
        <v>990</v>
      </c>
      <c r="E72" s="19">
        <v>990</v>
      </c>
      <c r="F72" s="19">
        <v>990</v>
      </c>
      <c r="G72" s="19">
        <v>990</v>
      </c>
      <c r="H72" s="19">
        <v>990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65" t="s">
        <v>51</v>
      </c>
      <c r="B73" s="58" t="s">
        <v>74</v>
      </c>
      <c r="C73" s="12" t="s">
        <v>72</v>
      </c>
      <c r="D73" s="19">
        <v>53789.2</v>
      </c>
      <c r="E73" s="19">
        <v>59544.6</v>
      </c>
      <c r="F73" s="19">
        <v>65022.7</v>
      </c>
      <c r="G73" s="19">
        <v>69639.3</v>
      </c>
      <c r="H73" s="19">
        <v>74235.5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65"/>
      <c r="B74" s="58"/>
      <c r="C74" s="12" t="s">
        <v>16</v>
      </c>
      <c r="D74" s="19">
        <v>123.5</v>
      </c>
      <c r="E74" s="19">
        <f>E73/D73*100</f>
        <v>110.6999174555487</v>
      </c>
      <c r="F74" s="19">
        <f>F73/E73*100</f>
        <v>109.19999462587707</v>
      </c>
      <c r="G74" s="19">
        <f>G73/F73*100</f>
        <v>107.09998200628397</v>
      </c>
      <c r="H74" s="19">
        <f>H73/G73*100</f>
        <v>106.60000890301885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6" t="s">
        <v>75</v>
      </c>
      <c r="C75" s="21" t="s">
        <v>121</v>
      </c>
      <c r="D75" s="19"/>
      <c r="E75" s="19">
        <f>E73*E72*12/1000000</f>
        <v>707.38984800000003</v>
      </c>
      <c r="F75" s="19">
        <f>F73*F72*12/1000000</f>
        <v>772.46967600000005</v>
      </c>
      <c r="G75" s="19">
        <f>G73*G72*12/1000000</f>
        <v>827.31488400000001</v>
      </c>
      <c r="H75" s="19">
        <f>H73*H72*12/1000000</f>
        <v>881.91773999999998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5" t="s">
        <v>109</v>
      </c>
      <c r="B76" s="46" t="s">
        <v>110</v>
      </c>
      <c r="C76" s="44"/>
      <c r="D76" s="44"/>
      <c r="E76" s="44"/>
      <c r="F76" s="44"/>
      <c r="G76" s="44"/>
      <c r="H76" s="44"/>
    </row>
    <row r="77" spans="1:16384">
      <c r="A77" s="54">
        <v>1</v>
      </c>
      <c r="B77" s="47" t="s">
        <v>111</v>
      </c>
      <c r="C77" s="44"/>
      <c r="D77" s="44"/>
      <c r="E77" s="44"/>
      <c r="F77" s="44"/>
      <c r="G77" s="44"/>
      <c r="H77" s="44"/>
    </row>
    <row r="78" spans="1:16384" ht="31.5">
      <c r="A78" s="54" t="s">
        <v>37</v>
      </c>
      <c r="B78" s="47" t="s">
        <v>112</v>
      </c>
      <c r="C78" s="55" t="s">
        <v>122</v>
      </c>
      <c r="D78" s="44"/>
      <c r="E78" s="44"/>
      <c r="F78" s="44"/>
      <c r="G78" s="44"/>
      <c r="H78" s="44"/>
    </row>
    <row r="79" spans="1:16384">
      <c r="A79" s="54" t="s">
        <v>38</v>
      </c>
      <c r="B79" s="47" t="s">
        <v>115</v>
      </c>
      <c r="C79" s="55" t="s">
        <v>123</v>
      </c>
      <c r="D79" s="44">
        <v>0.36</v>
      </c>
      <c r="E79" s="44">
        <v>0.36</v>
      </c>
      <c r="F79" s="44">
        <v>0.36</v>
      </c>
      <c r="G79" s="44">
        <v>0.36</v>
      </c>
      <c r="H79" s="44">
        <v>0.36</v>
      </c>
    </row>
    <row r="80" spans="1:16384">
      <c r="A80" s="54" t="s">
        <v>39</v>
      </c>
      <c r="B80" s="47" t="s">
        <v>113</v>
      </c>
      <c r="C80" s="55" t="s">
        <v>123</v>
      </c>
      <c r="D80" s="44">
        <v>7.0000000000000007E-2</v>
      </c>
      <c r="E80" s="44">
        <v>7.0000000000000007E-2</v>
      </c>
      <c r="F80" s="44">
        <v>7.0000000000000007E-2</v>
      </c>
      <c r="G80" s="44">
        <v>7.0000000000000007E-2</v>
      </c>
      <c r="H80" s="44">
        <v>7.0000000000000007E-2</v>
      </c>
    </row>
    <row r="81" spans="1:8" ht="31.5">
      <c r="A81" s="54" t="s">
        <v>40</v>
      </c>
      <c r="B81" s="47" t="s">
        <v>114</v>
      </c>
      <c r="C81" s="55" t="s">
        <v>124</v>
      </c>
      <c r="D81" s="44"/>
      <c r="E81" s="44"/>
      <c r="F81" s="44"/>
      <c r="G81" s="44"/>
      <c r="H81" s="44"/>
    </row>
    <row r="82" spans="1:8">
      <c r="A82" s="48" t="s">
        <v>116</v>
      </c>
      <c r="B82" s="49" t="s">
        <v>117</v>
      </c>
      <c r="C82" s="50"/>
      <c r="D82" s="51"/>
      <c r="E82" s="51"/>
      <c r="F82" s="51"/>
      <c r="G82" s="51"/>
      <c r="H82" s="51"/>
    </row>
    <row r="83" spans="1:8" ht="31.5">
      <c r="A83" s="52">
        <v>1</v>
      </c>
      <c r="B83" s="53" t="s">
        <v>118</v>
      </c>
      <c r="C83" s="50" t="s">
        <v>36</v>
      </c>
      <c r="D83" s="51"/>
      <c r="E83" s="51">
        <v>1</v>
      </c>
      <c r="F83" s="51">
        <v>1</v>
      </c>
      <c r="G83" s="51"/>
      <c r="H83" s="51">
        <v>1</v>
      </c>
    </row>
    <row r="84" spans="1:8" ht="31.5">
      <c r="A84" s="52">
        <v>2</v>
      </c>
      <c r="B84" s="53" t="s">
        <v>119</v>
      </c>
      <c r="C84" s="50" t="s">
        <v>36</v>
      </c>
      <c r="D84" s="51"/>
      <c r="E84" s="51">
        <v>1</v>
      </c>
      <c r="F84" s="51"/>
      <c r="G84" s="51">
        <v>1</v>
      </c>
      <c r="H84" s="51"/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2023-04-20T06:30:22Z</dcterms:modified>
  <cp:contentStatus>проект</cp:contentStatus>
</cp:coreProperties>
</file>