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T226" i="1"/>
  <c r="T227"/>
  <c r="T230"/>
  <c r="T231"/>
  <c r="T228"/>
  <c r="T238"/>
  <c r="T239"/>
  <c r="T240"/>
  <c r="T265"/>
  <c r="T266"/>
  <c r="T267"/>
  <c r="T268"/>
  <c r="T120"/>
  <c r="T121"/>
  <c r="T122"/>
  <c r="T126"/>
  <c r="T127"/>
  <c r="T128"/>
  <c r="T68"/>
  <c r="T73"/>
  <c r="T74"/>
  <c r="T80"/>
  <c r="T37"/>
  <c r="T38"/>
  <c r="T39"/>
  <c r="T40"/>
  <c r="T42"/>
  <c r="T43"/>
  <c r="T41"/>
  <c r="T44"/>
  <c r="T45"/>
  <c r="T46"/>
  <c r="T49"/>
  <c r="T51"/>
  <c r="T55"/>
  <c r="T56"/>
  <c r="T52"/>
  <c r="T253"/>
  <c r="T254"/>
  <c r="T221"/>
  <c r="T223"/>
  <c r="T173"/>
  <c r="T196"/>
  <c r="T197"/>
  <c r="T157"/>
  <c r="T158"/>
  <c r="T113"/>
  <c r="T114"/>
  <c r="T88"/>
  <c r="T78"/>
  <c r="T79"/>
  <c r="T18"/>
  <c r="T24"/>
  <c r="T271"/>
  <c r="T270" s="1"/>
  <c r="T269" s="1"/>
  <c r="T263"/>
  <c r="T262" s="1"/>
  <c r="T261" s="1"/>
  <c r="T257"/>
  <c r="T256" s="1"/>
  <c r="T258"/>
  <c r="T251"/>
  <c r="T250" s="1"/>
  <c r="T248"/>
  <c r="T247" s="1"/>
  <c r="T245"/>
  <c r="T244" s="1"/>
  <c r="T242"/>
  <c r="T241" s="1"/>
  <c r="T236"/>
  <c r="T235" s="1"/>
  <c r="T233"/>
  <c r="T232" s="1"/>
  <c r="T218"/>
  <c r="T217" s="1"/>
  <c r="T215"/>
  <c r="T214" s="1"/>
  <c r="T211"/>
  <c r="T210" s="1"/>
  <c r="T208"/>
  <c r="T207" s="1"/>
  <c r="T205"/>
  <c r="T204" s="1"/>
  <c r="T202"/>
  <c r="T200"/>
  <c r="T194"/>
  <c r="T192"/>
  <c r="T190"/>
  <c r="T188"/>
  <c r="T186"/>
  <c r="T184"/>
  <c r="T182"/>
  <c r="T180"/>
  <c r="T178"/>
  <c r="T175"/>
  <c r="T143"/>
  <c r="T169"/>
  <c r="T168" s="1"/>
  <c r="T166"/>
  <c r="T164"/>
  <c r="T161"/>
  <c r="T160" s="1"/>
  <c r="T155"/>
  <c r="T153"/>
  <c r="T151"/>
  <c r="T149"/>
  <c r="T147"/>
  <c r="T145"/>
  <c r="T139"/>
  <c r="T138" s="1"/>
  <c r="T136"/>
  <c r="T135" s="1"/>
  <c r="T133"/>
  <c r="T132" s="1"/>
  <c r="T130"/>
  <c r="T129" s="1"/>
  <c r="T124"/>
  <c r="T123" s="1"/>
  <c r="T118"/>
  <c r="T117" s="1"/>
  <c r="T111"/>
  <c r="T110" s="1"/>
  <c r="T108"/>
  <c r="T107" s="1"/>
  <c r="T106" s="1"/>
  <c r="T104"/>
  <c r="T103" s="1"/>
  <c r="T101"/>
  <c r="T100" s="1"/>
  <c r="T98"/>
  <c r="T97" s="1"/>
  <c r="T95"/>
  <c r="T94" s="1"/>
  <c r="T86"/>
  <c r="T84"/>
  <c r="T82"/>
  <c r="T76"/>
  <c r="T75" s="1"/>
  <c r="T71"/>
  <c r="T69"/>
  <c r="T59"/>
  <c r="T53"/>
  <c r="T47"/>
  <c r="T35"/>
  <c r="T34" s="1"/>
  <c r="T32"/>
  <c r="T31" s="1"/>
  <c r="T29"/>
  <c r="T28" s="1"/>
  <c r="T26"/>
  <c r="T22"/>
  <c r="T20"/>
  <c r="T225" l="1"/>
  <c r="T66"/>
  <c r="T58" s="1"/>
  <c r="T57" s="1"/>
  <c r="T260"/>
  <c r="T50"/>
  <c r="T17"/>
  <c r="T16" s="1"/>
  <c r="T15" s="1"/>
  <c r="T93"/>
  <c r="T172"/>
  <c r="T177"/>
  <c r="T81"/>
  <c r="T163"/>
  <c r="T142"/>
  <c r="T220"/>
  <c r="T213" s="1"/>
  <c r="T116"/>
  <c r="T199"/>
  <c r="T141" l="1"/>
  <c r="T14"/>
  <c r="T13" s="1"/>
  <c r="T171"/>
  <c r="T92" s="1"/>
  <c r="T91" s="1"/>
  <c r="T90" s="1"/>
  <c r="T12" l="1"/>
</calcChain>
</file>

<file path=xl/sharedStrings.xml><?xml version="1.0" encoding="utf-8"?>
<sst xmlns="http://schemas.openxmlformats.org/spreadsheetml/2006/main" count="825" uniqueCount="250">
  <si>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</si>
  <si>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</si>
  <si>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</si>
  <si>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</si>
  <si>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</si>
  <si>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</si>
  <si>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</si>
  <si>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</si>
  <si>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</si>
  <si>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</si>
  <si>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</si>
  <si>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</si>
  <si>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</si>
  <si>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</si>
  <si>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</si>
  <si>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</si>
  <si>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</si>
  <si>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</si>
  <si>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</si>
  <si>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</si>
  <si>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</si>
  <si>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</si>
  <si>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</si>
  <si>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</si>
  <si>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</si>
  <si>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</si>
  <si>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</si>
  <si>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</si>
  <si>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</si>
  <si>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</si>
  <si>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</si>
  <si>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</si>
  <si>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</si>
  <si>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</si>
  <si>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</si>
  <si>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Прочая закупка товаров, работ и услуг</t>
  </si>
  <si>
    <t>244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</si>
  <si>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</si>
  <si>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</si>
  <si>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</si>
  <si>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Обеспечение деятельности советов депутатов муниципальных образований</t>
  </si>
  <si>
    <t>61.П.01.11050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</si>
  <si>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</si>
  <si>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</si>
  <si>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</si>
  <si>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</si>
  <si>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</si>
  <si>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</si>
  <si>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</si>
  <si>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</si>
  <si>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</si>
  <si>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</si>
  <si>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</si>
  <si>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</si>
  <si>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</si>
  <si>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</si>
  <si>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</si>
  <si>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</si>
  <si>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</si>
  <si>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</si>
  <si>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</si>
  <si>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Иные выплаты персоналу государственных (муниципальных) органов, за исключением фонда оплаты труда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</si>
  <si>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</si>
  <si>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</si>
  <si>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</si>
  <si>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</si>
  <si>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</si>
  <si>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</si>
  <si>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</si>
  <si>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</si>
  <si>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</si>
  <si>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</si>
  <si>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</si>
  <si>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</si>
  <si>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</si>
  <si>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</si>
  <si>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</si>
  <si>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</si>
  <si>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</si>
  <si>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</si>
  <si>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Непрограммные расходы</t>
  </si>
  <si>
    <t>62.Д.02.00000</t>
  </si>
  <si>
    <t>Резервные фонды местных администраций</t>
  </si>
  <si>
    <t>62.Д.02.15020</t>
  </si>
  <si>
    <t>Проведение прочих мероприятий организационного характера</t>
  </si>
  <si>
    <t>62.Д.02.15050</t>
  </si>
  <si>
    <t>Другие общегосударственные вопросы</t>
  </si>
  <si>
    <t>13</t>
  </si>
  <si>
    <t>Уплата иных платежей</t>
  </si>
  <si>
    <t>Доплаты к пенсиям муниципальных служащих</t>
  </si>
  <si>
    <t>62.Д.02.15280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</si>
  <si>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</si>
  <si>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</si>
  <si>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</si>
  <si>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</si>
  <si>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</si>
  <si>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Осуществление первичного воинского учета на территориях, где отсутствуют военные комиссариаты</t>
  </si>
  <si>
    <t>62.Д.02.51180</t>
  </si>
  <si>
    <t>Мобилизационная и вневойсковая подготовка</t>
  </si>
  <si>
    <t>02</t>
  </si>
  <si>
    <t>Программная часть городских поселений</t>
  </si>
  <si>
    <t>80.0.00.00000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</si>
  <si>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</si>
  <si>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81.0.00.00000</t>
  </si>
  <si>
    <t>Комплексы процессных мероприятий</t>
  </si>
  <si>
    <t>81.4.00.00000</t>
  </si>
  <si>
    <t>Комплекс процессных мероприятий "Создание условий для экономического развития"</t>
  </si>
  <si>
    <t>81.4.01.00000</t>
  </si>
  <si>
    <t>Мероприятия в области строительства, архитектуры и градостроительства</t>
  </si>
  <si>
    <t>81.4.01.15170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</si>
  <si>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</si>
  <si>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</si>
  <si>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</si>
  <si>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81.4.01.15180</t>
  </si>
  <si>
    <t>Мероприятия по развитию и поддержке предпринимательства</t>
  </si>
  <si>
    <t>81.4.01.15510</t>
  </si>
  <si>
    <t>Содействие созданию условий для развития сельского хозяйства</t>
  </si>
  <si>
    <t>81.4.01.15520</t>
  </si>
  <si>
    <t>Сельское хозяйство и рыболовство</t>
  </si>
  <si>
    <t>05</t>
  </si>
  <si>
    <t>Комплекс процессных мероприятий "Обеспечение безопасности на территории"</t>
  </si>
  <si>
    <t>81.4.02.00000</t>
  </si>
  <si>
    <t>Проведение мероприятий по гражданской обороне</t>
  </si>
  <si>
    <t>81.4.02.15090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</si>
  <si>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</si>
  <si>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</si>
  <si>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</si>
  <si>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81.4.02.15100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</si>
  <si>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</si>
  <si>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первичных мер пожарной безопасности</t>
  </si>
  <si>
    <t>81.4.02.15120</t>
  </si>
  <si>
    <t>Другие вопросы в области национальной безопасности и правоохранительной деятельности</t>
  </si>
  <si>
    <t>14</t>
  </si>
  <si>
    <t>Комплекс процессных мероприятий "Содержание и развитие улично-дорожной сети"</t>
  </si>
  <si>
    <t>81.4.03.00000</t>
  </si>
  <si>
    <t>Проведение мероприятий по обеспечению безопасности дорожного движения</t>
  </si>
  <si>
    <t>81.4.03.15540</t>
  </si>
  <si>
    <t>Дорожное хозяйство (дорожные фонды)</t>
  </si>
  <si>
    <t>Содержание и уборка автомобильных дорог</t>
  </si>
  <si>
    <t>81.4.03.15600</t>
  </si>
  <si>
    <t>Разработка проектно-сметной документации и ее экспертиза, проектно-изыскательские работы</t>
  </si>
  <si>
    <t>81.4.03.16180</t>
  </si>
  <si>
    <t>Ремонт автомобильных дорог общего пользования местного значения</t>
  </si>
  <si>
    <t>81.4.03.16230</t>
  </si>
  <si>
    <t>Организация технического надзора за выполнением работ</t>
  </si>
  <si>
    <t>81.4.03.16340</t>
  </si>
  <si>
    <t>Мероприятия в области дорожного хозяйства</t>
  </si>
  <si>
    <t>81.4.03.18950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</si>
  <si>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</si>
  <si>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81.4.03.S4660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</si>
  <si>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</si>
  <si>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81.4.03.S4770</t>
  </si>
  <si>
    <t>Комплекс процессных мероприятий "Жилищно-коммунальное хозяйство"</t>
  </si>
  <si>
    <t>81.4.04.00000</t>
  </si>
  <si>
    <t>Обеспечение деятельности подведомственных учреждений</t>
  </si>
  <si>
    <t>81.4.04.12900</t>
  </si>
  <si>
    <t>Фонд оплаты труда учреждений</t>
  </si>
  <si>
    <t>Другие вопросы в области жилищно-коммунального хозяйства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</si>
  <si>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</si>
  <si>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Содержание муниципального жилищного фонда, в том числе капитальный ремонт муниципального жилищного фонда</t>
  </si>
  <si>
    <t>81.4.04.15200</t>
  </si>
  <si>
    <t>Жилищное хозяйство</t>
  </si>
  <si>
    <t>Мероприятия в области жилищного хозяйства</t>
  </si>
  <si>
    <t>81.4.04.15210</t>
  </si>
  <si>
    <t>Мероприятия в области коммунального хозяйства</t>
  </si>
  <si>
    <t>81.4.04.15220</t>
  </si>
  <si>
    <t>Коммунальное хозяйство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</si>
  <si>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</si>
  <si>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81.4.04.16400</t>
  </si>
  <si>
    <t>Комплекс процессных мероприятий "Развитие культуры, организация праздничных мероприятий"</t>
  </si>
  <si>
    <t>81.4.05.00000</t>
  </si>
  <si>
    <t>Обеспечение деятельности подведомственных учреждений культуры</t>
  </si>
  <si>
    <t>81.4.05.12500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</si>
  <si>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</si>
  <si>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</si>
  <si>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08</t>
  </si>
  <si>
    <t>Субсидии бюджетным учреждениям на иные цели</t>
  </si>
  <si>
    <t>Обеспечение деятельности муниципальных библиотек</t>
  </si>
  <si>
    <t>81.4.05.12600</t>
  </si>
  <si>
    <t>Иные выплаты персоналу учреждений, за исключением фонда оплаты труда</t>
  </si>
  <si>
    <t>Проведение культурно-массовых мероприятий к праздничным и памятным датам</t>
  </si>
  <si>
    <t>81.4.05.15630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</si>
  <si>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</si>
  <si>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81.4.05.S0361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</si>
  <si>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</si>
  <si>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81.4.05.S0362</t>
  </si>
  <si>
    <t>Поддержка развития общественной инфраструктуры муниципального значения в части обеспечения деятельности библиотек</t>
  </si>
  <si>
    <t>81.4.05.S4840</t>
  </si>
  <si>
    <t>Обеспечение деятельности библиотек в рамках государственной поддержки отрасли культуры</t>
  </si>
  <si>
    <t>81.4.05.S5190</t>
  </si>
  <si>
    <t>Комплекс процессных мероприятий "Развитие физической культуры, спорта и молодежной политики"</t>
  </si>
  <si>
    <t>81.4.06.00000</t>
  </si>
  <si>
    <t>Организация и проведение культурно-массовых молодежных мероприятий</t>
  </si>
  <si>
    <t>81.4.06.15230</t>
  </si>
  <si>
    <t>Молодежная политика</t>
  </si>
  <si>
    <t>07</t>
  </si>
  <si>
    <t>Организация и проведение мероприятий в области физической культуры и спорта</t>
  </si>
  <si>
    <t>81.4.06.15340</t>
  </si>
  <si>
    <t>Массовый спорт</t>
  </si>
  <si>
    <t>11</t>
  </si>
  <si>
    <t>Реализация комплекса мер по профилактике девиантного поведения молодежи и трудовой адаптации несовершеннолетних</t>
  </si>
  <si>
    <t>81.4.06.18310</t>
  </si>
  <si>
    <t>Комплекс процессных мероприятий "Формирование комфортной городской среды на территории"</t>
  </si>
  <si>
    <t>81.4.07.00000</t>
  </si>
  <si>
    <t>Организация уличного освещения</t>
  </si>
  <si>
    <t>81.4.07.15380</t>
  </si>
  <si>
    <t>Благоустройство</t>
  </si>
  <si>
    <t>Мероприятия по озеленению территории</t>
  </si>
  <si>
    <t>81.4.07.15400</t>
  </si>
  <si>
    <t>Организация и содержание мест захоронений</t>
  </si>
  <si>
    <t>81.4.07.15410</t>
  </si>
  <si>
    <t>Мероприятия в области благоустройства</t>
  </si>
  <si>
    <t>81.4.07.15420</t>
  </si>
  <si>
    <t>Мероприятия по энергосбережению и повышению энергетической эффективности</t>
  </si>
  <si>
    <t>81.4.07.15530</t>
  </si>
  <si>
    <t>81.4.07.16340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</si>
  <si>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</si>
  <si>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81.4.07.S4770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</si>
  <si>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</si>
  <si>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81.4.07.S4840</t>
  </si>
  <si>
    <t>Комплекс процессных мероприятий "Формирование законопослушного поведения участников дорожного движения"</t>
  </si>
  <si>
    <t>81.4.08.00000</t>
  </si>
  <si>
    <t>Организация и проведение мероприятия по профилактике дорожно-транспортных происшествий</t>
  </si>
  <si>
    <t>81.4.08.19285</t>
  </si>
  <si>
    <t>Мероприятия, направленные на достижение целей проектов</t>
  </si>
  <si>
    <t>81.8.00.00000</t>
  </si>
  <si>
    <t>Мероприятия, направленные на достижение цели федерального проекта "Благоустройство сельских территорий"</t>
  </si>
  <si>
    <t>81.8.01.00000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</si>
  <si>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</si>
  <si>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81.8.01.S4310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</si>
  <si>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</si>
  <si>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81.8.02.00000</t>
  </si>
  <si>
    <t>Мероприятия по созданию мест (площадок) накопления твердых коммунальных отходов</t>
  </si>
  <si>
    <t>81.8.02.S4790</t>
  </si>
  <si>
    <t>Мероприятия, направленные на достижение цели федерального проекта "Формирование комфортной городской среды"</t>
  </si>
  <si>
    <t>81.8.03.00000</t>
  </si>
  <si>
    <t>Реализация мероприятий по благоустройству дворовых территорий муниципальных образований Ленинградской области</t>
  </si>
  <si>
    <t>81.8.03.S4750</t>
  </si>
  <si>
    <t>к решению Совета депутатов</t>
  </si>
  <si>
    <t>Вырицкого городского поселения</t>
  </si>
  <si>
    <t>Целевая статья</t>
  </si>
  <si>
    <t>Вид расхода</t>
  </si>
  <si>
    <t>Раздел</t>
  </si>
  <si>
    <t>Подраздел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</si>
  <si>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2022 год</t>
  </si>
  <si>
    <t>Приложение №11.1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</si>
  <si>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</si>
  <si>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</si>
  <si>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81.1.F2.55550</t>
  </si>
  <si>
    <t>№209 от 26.05.2022г.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</si>
</sst>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10" fillId="3" borderId="3" xfId="0" applyNumberFormat="1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right" vertical="center" wrapText="1"/>
    </xf>
    <xf numFmtId="0" fontId="10" fillId="5" borderId="3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0" fontId="10" fillId="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right" vertical="center" wrapText="1"/>
    </xf>
    <xf numFmtId="49" fontId="10" fillId="0" borderId="7" xfId="0" applyNumberFormat="1" applyFont="1" applyBorder="1" applyAlignment="1" applyProtection="1">
      <alignment horizontal="left" vertical="center" wrapText="1"/>
    </xf>
    <xf numFmtId="49" fontId="10" fillId="0" borderId="8" xfId="0" applyNumberFormat="1" applyFont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3"/>
  <sheetViews>
    <sheetView tabSelected="1" workbookViewId="0">
      <selection activeCell="Q6" sqref="Q6"/>
    </sheetView>
  </sheetViews>
  <sheetFormatPr defaultRowHeight="14.45" customHeight="1"/>
  <cols>
    <col min="1" max="1" width="80.7109375" customWidth="1"/>
    <col min="2" max="2" width="16.42578125" customWidth="1"/>
    <col min="3" max="16" width="8" hidden="1"/>
    <col min="17" max="17" width="9.7109375" customWidth="1"/>
    <col min="18" max="18" width="6.140625" customWidth="1"/>
    <col min="19" max="19" width="6.85546875" customWidth="1"/>
    <col min="20" max="20" width="16.7109375" customWidth="1"/>
    <col min="21" max="63" width="8" hidden="1"/>
  </cols>
  <sheetData>
    <row r="1" spans="1:6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1" t="s">
        <v>245</v>
      </c>
      <c r="R2" s="42"/>
      <c r="S2" s="42"/>
      <c r="T2" s="4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1" t="s">
        <v>238</v>
      </c>
      <c r="R3" s="42"/>
      <c r="S3" s="42"/>
      <c r="T3" s="4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1" t="s">
        <v>239</v>
      </c>
      <c r="R4" s="42"/>
      <c r="S4" s="42"/>
      <c r="T4" s="4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3" t="s">
        <v>249</v>
      </c>
      <c r="R5" s="42"/>
      <c r="S5" s="42"/>
      <c r="T5" s="4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59.85" customHeight="1">
      <c r="A7" s="37" t="s">
        <v>244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5"/>
      <c r="AO7" s="5"/>
      <c r="AP7" s="5"/>
      <c r="AQ7" s="5"/>
      <c r="AR7" s="6"/>
      <c r="AS7" s="5"/>
      <c r="AT7" s="5"/>
      <c r="AU7" s="5"/>
      <c r="AV7" s="5"/>
      <c r="AW7" s="6"/>
      <c r="AX7" s="5"/>
      <c r="AY7" s="5"/>
      <c r="AZ7" s="5"/>
      <c r="BA7" s="5"/>
      <c r="BB7" s="6"/>
      <c r="BC7" s="5"/>
      <c r="BD7" s="5"/>
      <c r="BE7" s="5"/>
      <c r="BF7" s="5"/>
      <c r="BG7" s="6"/>
      <c r="BH7" s="5"/>
      <c r="BI7" s="5"/>
      <c r="BJ7" s="5"/>
      <c r="BK7" s="5"/>
    </row>
    <row r="8" spans="1:63" ht="17.10000000000000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6" t="s">
        <v>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5" customHeight="1" thickBot="1">
      <c r="A9" s="39" t="s">
        <v>1</v>
      </c>
      <c r="B9" s="40" t="s">
        <v>240</v>
      </c>
      <c r="C9" s="39" t="s">
        <v>2</v>
      </c>
      <c r="D9" s="39" t="s">
        <v>2</v>
      </c>
      <c r="E9" s="39" t="s">
        <v>2</v>
      </c>
      <c r="F9" s="39" t="s">
        <v>2</v>
      </c>
      <c r="G9" s="39" t="s">
        <v>2</v>
      </c>
      <c r="H9" s="39" t="s">
        <v>2</v>
      </c>
      <c r="I9" s="39" t="s">
        <v>2</v>
      </c>
      <c r="J9" s="39" t="s">
        <v>2</v>
      </c>
      <c r="K9" s="39" t="s">
        <v>2</v>
      </c>
      <c r="L9" s="39" t="s">
        <v>2</v>
      </c>
      <c r="M9" s="39" t="s">
        <v>2</v>
      </c>
      <c r="N9" s="39" t="s">
        <v>2</v>
      </c>
      <c r="O9" s="39" t="s">
        <v>2</v>
      </c>
      <c r="P9" s="39" t="s">
        <v>2</v>
      </c>
      <c r="Q9" s="40" t="s">
        <v>241</v>
      </c>
      <c r="R9" s="40" t="s">
        <v>242</v>
      </c>
      <c r="S9" s="40" t="s">
        <v>243</v>
      </c>
      <c r="T9" s="39" t="s">
        <v>6</v>
      </c>
      <c r="U9" s="39" t="s">
        <v>7</v>
      </c>
      <c r="V9" s="39" t="s">
        <v>8</v>
      </c>
      <c r="W9" s="39" t="s">
        <v>9</v>
      </c>
      <c r="X9" s="36" t="s">
        <v>6</v>
      </c>
      <c r="Y9" s="36" t="s">
        <v>7</v>
      </c>
      <c r="Z9" s="36" t="s">
        <v>8</v>
      </c>
      <c r="AA9" s="36" t="s">
        <v>9</v>
      </c>
      <c r="AB9" s="36" t="s">
        <v>10</v>
      </c>
      <c r="AC9" s="36" t="s">
        <v>6</v>
      </c>
      <c r="AD9" s="36" t="s">
        <v>7</v>
      </c>
      <c r="AE9" s="36" t="s">
        <v>8</v>
      </c>
      <c r="AF9" s="36" t="s">
        <v>9</v>
      </c>
      <c r="AG9" s="36" t="s">
        <v>10</v>
      </c>
      <c r="AH9" s="36" t="s">
        <v>11</v>
      </c>
      <c r="AI9" s="36" t="s">
        <v>12</v>
      </c>
      <c r="AJ9" s="36" t="s">
        <v>13</v>
      </c>
      <c r="AK9" s="36" t="s">
        <v>14</v>
      </c>
      <c r="AL9" s="36" t="s">
        <v>15</v>
      </c>
      <c r="AM9" s="36" t="s">
        <v>11</v>
      </c>
      <c r="AN9" s="36" t="s">
        <v>12</v>
      </c>
      <c r="AO9" s="36" t="s">
        <v>13</v>
      </c>
      <c r="AP9" s="36" t="s">
        <v>14</v>
      </c>
      <c r="AQ9" s="36" t="s">
        <v>15</v>
      </c>
      <c r="AR9" s="36" t="s">
        <v>11</v>
      </c>
      <c r="AS9" s="36" t="s">
        <v>12</v>
      </c>
      <c r="AT9" s="36" t="s">
        <v>13</v>
      </c>
      <c r="AU9" s="36" t="s">
        <v>14</v>
      </c>
      <c r="AV9" s="36" t="s">
        <v>15</v>
      </c>
      <c r="AW9" s="36" t="s">
        <v>16</v>
      </c>
      <c r="AX9" s="36" t="s">
        <v>17</v>
      </c>
      <c r="AY9" s="36" t="s">
        <v>18</v>
      </c>
      <c r="AZ9" s="36" t="s">
        <v>19</v>
      </c>
      <c r="BA9" s="36" t="s">
        <v>20</v>
      </c>
      <c r="BB9" s="36" t="s">
        <v>16</v>
      </c>
      <c r="BC9" s="36" t="s">
        <v>17</v>
      </c>
      <c r="BD9" s="36" t="s">
        <v>18</v>
      </c>
      <c r="BE9" s="36" t="s">
        <v>19</v>
      </c>
      <c r="BF9" s="36" t="s">
        <v>20</v>
      </c>
      <c r="BG9" s="36" t="s">
        <v>16</v>
      </c>
      <c r="BH9" s="36" t="s">
        <v>17</v>
      </c>
      <c r="BI9" s="36" t="s">
        <v>18</v>
      </c>
      <c r="BJ9" s="36" t="s">
        <v>19</v>
      </c>
      <c r="BK9" s="36" t="s">
        <v>20</v>
      </c>
    </row>
    <row r="10" spans="1:63" ht="15" customHeight="1" thickBot="1">
      <c r="A10" s="39"/>
      <c r="B10" s="39" t="s">
        <v>2</v>
      </c>
      <c r="C10" s="39" t="s">
        <v>2</v>
      </c>
      <c r="D10" s="39" t="s">
        <v>2</v>
      </c>
      <c r="E10" s="39" t="s">
        <v>2</v>
      </c>
      <c r="F10" s="39" t="s">
        <v>2</v>
      </c>
      <c r="G10" s="39" t="s">
        <v>2</v>
      </c>
      <c r="H10" s="39" t="s">
        <v>2</v>
      </c>
      <c r="I10" s="39" t="s">
        <v>2</v>
      </c>
      <c r="J10" s="39" t="s">
        <v>2</v>
      </c>
      <c r="K10" s="39" t="s">
        <v>2</v>
      </c>
      <c r="L10" s="39" t="s">
        <v>2</v>
      </c>
      <c r="M10" s="39" t="s">
        <v>2</v>
      </c>
      <c r="N10" s="39" t="s">
        <v>2</v>
      </c>
      <c r="O10" s="39" t="s">
        <v>2</v>
      </c>
      <c r="P10" s="39" t="s">
        <v>2</v>
      </c>
      <c r="Q10" s="39" t="s">
        <v>3</v>
      </c>
      <c r="R10" s="39" t="s">
        <v>4</v>
      </c>
      <c r="S10" s="39" t="s">
        <v>5</v>
      </c>
      <c r="T10" s="39" t="s">
        <v>6</v>
      </c>
      <c r="U10" s="39" t="s">
        <v>7</v>
      </c>
      <c r="V10" s="39" t="s">
        <v>8</v>
      </c>
      <c r="W10" s="39" t="s">
        <v>9</v>
      </c>
      <c r="X10" s="36" t="s">
        <v>6</v>
      </c>
      <c r="Y10" s="36" t="s">
        <v>7</v>
      </c>
      <c r="Z10" s="36" t="s">
        <v>8</v>
      </c>
      <c r="AA10" s="36" t="s">
        <v>9</v>
      </c>
      <c r="AB10" s="36" t="s">
        <v>10</v>
      </c>
      <c r="AC10" s="36" t="s">
        <v>6</v>
      </c>
      <c r="AD10" s="36" t="s">
        <v>7</v>
      </c>
      <c r="AE10" s="36" t="s">
        <v>8</v>
      </c>
      <c r="AF10" s="36" t="s">
        <v>9</v>
      </c>
      <c r="AG10" s="36" t="s">
        <v>10</v>
      </c>
      <c r="AH10" s="36" t="s">
        <v>6</v>
      </c>
      <c r="AI10" s="36" t="s">
        <v>7</v>
      </c>
      <c r="AJ10" s="36" t="s">
        <v>8</v>
      </c>
      <c r="AK10" s="36" t="s">
        <v>9</v>
      </c>
      <c r="AL10" s="36" t="s">
        <v>10</v>
      </c>
      <c r="AM10" s="36" t="s">
        <v>6</v>
      </c>
      <c r="AN10" s="36" t="s">
        <v>7</v>
      </c>
      <c r="AO10" s="36" t="s">
        <v>8</v>
      </c>
      <c r="AP10" s="36" t="s">
        <v>9</v>
      </c>
      <c r="AQ10" s="36" t="s">
        <v>10</v>
      </c>
      <c r="AR10" s="36" t="s">
        <v>6</v>
      </c>
      <c r="AS10" s="36" t="s">
        <v>7</v>
      </c>
      <c r="AT10" s="36" t="s">
        <v>8</v>
      </c>
      <c r="AU10" s="36" t="s">
        <v>9</v>
      </c>
      <c r="AV10" s="36" t="s">
        <v>10</v>
      </c>
      <c r="AW10" s="36" t="s">
        <v>6</v>
      </c>
      <c r="AX10" s="36" t="s">
        <v>7</v>
      </c>
      <c r="AY10" s="36" t="s">
        <v>8</v>
      </c>
      <c r="AZ10" s="36" t="s">
        <v>9</v>
      </c>
      <c r="BA10" s="36" t="s">
        <v>10</v>
      </c>
      <c r="BB10" s="36" t="s">
        <v>6</v>
      </c>
      <c r="BC10" s="36" t="s">
        <v>7</v>
      </c>
      <c r="BD10" s="36" t="s">
        <v>8</v>
      </c>
      <c r="BE10" s="36" t="s">
        <v>9</v>
      </c>
      <c r="BF10" s="36" t="s">
        <v>10</v>
      </c>
      <c r="BG10" s="36" t="s">
        <v>6</v>
      </c>
      <c r="BH10" s="36" t="s">
        <v>7</v>
      </c>
      <c r="BI10" s="36" t="s">
        <v>8</v>
      </c>
      <c r="BJ10" s="36" t="s">
        <v>9</v>
      </c>
      <c r="BK10" s="36" t="s">
        <v>10</v>
      </c>
    </row>
    <row r="11" spans="1:63" ht="16.5" hidden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17.100000000000001" customHeight="1">
      <c r="A12" s="10" t="s">
        <v>21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>T13+T90</f>
        <v>194530.56</v>
      </c>
      <c r="U12" s="12">
        <v>892</v>
      </c>
      <c r="V12" s="12">
        <v>25134.44</v>
      </c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136732.1</v>
      </c>
      <c r="AI12" s="13">
        <v>892</v>
      </c>
      <c r="AJ12" s="13">
        <v>7.04</v>
      </c>
      <c r="AK12" s="13"/>
      <c r="AL12" s="13">
        <v>135833.06</v>
      </c>
      <c r="AM12" s="13"/>
      <c r="AN12" s="14"/>
      <c r="AO12" s="13"/>
      <c r="AP12" s="13"/>
      <c r="AQ12" s="15"/>
      <c r="AR12" s="13"/>
      <c r="AS12" s="14"/>
      <c r="AT12" s="13"/>
      <c r="AU12" s="13"/>
      <c r="AV12" s="15"/>
      <c r="AW12" s="13">
        <v>135149.56</v>
      </c>
      <c r="AX12" s="14"/>
      <c r="AY12" s="13"/>
      <c r="AZ12" s="13"/>
      <c r="BA12" s="15">
        <v>135149.56</v>
      </c>
      <c r="BB12" s="13"/>
      <c r="BC12" s="14"/>
      <c r="BD12" s="13"/>
      <c r="BE12" s="13"/>
      <c r="BF12" s="15"/>
      <c r="BG12" s="13"/>
      <c r="BH12" s="14"/>
      <c r="BI12" s="13"/>
      <c r="BJ12" s="13"/>
      <c r="BK12" s="15"/>
    </row>
    <row r="13" spans="1:63" ht="34.15" customHeight="1">
      <c r="A13" s="22" t="s">
        <v>22</v>
      </c>
      <c r="B13" s="23" t="s">
        <v>23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5">
        <f>T14+T57</f>
        <v>33883.39</v>
      </c>
      <c r="U13" s="12">
        <v>892</v>
      </c>
      <c r="V13" s="12">
        <v>7.04</v>
      </c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v>32292.1</v>
      </c>
      <c r="AI13" s="13">
        <v>892</v>
      </c>
      <c r="AJ13" s="13">
        <v>7.04</v>
      </c>
      <c r="AK13" s="13"/>
      <c r="AL13" s="13">
        <v>31393.06</v>
      </c>
      <c r="AM13" s="13"/>
      <c r="AN13" s="14"/>
      <c r="AO13" s="13"/>
      <c r="AP13" s="13"/>
      <c r="AQ13" s="15"/>
      <c r="AR13" s="13"/>
      <c r="AS13" s="14"/>
      <c r="AT13" s="13"/>
      <c r="AU13" s="13"/>
      <c r="AV13" s="15"/>
      <c r="AW13" s="13">
        <v>32307.599999999999</v>
      </c>
      <c r="AX13" s="14"/>
      <c r="AY13" s="13"/>
      <c r="AZ13" s="13"/>
      <c r="BA13" s="15">
        <v>32307.599999999999</v>
      </c>
      <c r="BB13" s="13"/>
      <c r="BC13" s="14"/>
      <c r="BD13" s="13"/>
      <c r="BE13" s="13"/>
      <c r="BF13" s="15"/>
      <c r="BG13" s="13"/>
      <c r="BH13" s="14"/>
      <c r="BI13" s="13"/>
      <c r="BJ13" s="13"/>
      <c r="BK13" s="15"/>
    </row>
    <row r="14" spans="1:63" ht="34.1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18"/>
      <c r="S14" s="18"/>
      <c r="T14" s="20">
        <f>T15+T37</f>
        <v>26594.9</v>
      </c>
      <c r="U14" s="12"/>
      <c r="V14" s="12">
        <v>7.04</v>
      </c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26571.4</v>
      </c>
      <c r="AI14" s="13"/>
      <c r="AJ14" s="13">
        <v>7.04</v>
      </c>
      <c r="AK14" s="13"/>
      <c r="AL14" s="13">
        <v>26564.36</v>
      </c>
      <c r="AM14" s="13"/>
      <c r="AN14" s="14"/>
      <c r="AO14" s="13"/>
      <c r="AP14" s="13"/>
      <c r="AQ14" s="15"/>
      <c r="AR14" s="13"/>
      <c r="AS14" s="14"/>
      <c r="AT14" s="13"/>
      <c r="AU14" s="13"/>
      <c r="AV14" s="15"/>
      <c r="AW14" s="13">
        <v>27402.6</v>
      </c>
      <c r="AX14" s="14"/>
      <c r="AY14" s="13"/>
      <c r="AZ14" s="13"/>
      <c r="BA14" s="15">
        <v>27402.6</v>
      </c>
      <c r="BB14" s="13"/>
      <c r="BC14" s="14"/>
      <c r="BD14" s="13"/>
      <c r="BE14" s="13"/>
      <c r="BF14" s="15"/>
      <c r="BG14" s="13"/>
      <c r="BH14" s="14"/>
      <c r="BI14" s="13"/>
      <c r="BJ14" s="13"/>
      <c r="BK14" s="15"/>
    </row>
    <row r="15" spans="1:63" ht="34.15" customHeight="1">
      <c r="A15" s="17" t="s">
        <v>26</v>
      </c>
      <c r="B15" s="18" t="s">
        <v>27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  <c r="R15" s="18"/>
      <c r="S15" s="18"/>
      <c r="T15" s="20">
        <f>T16</f>
        <v>5202.6400000000003</v>
      </c>
      <c r="U15" s="12"/>
      <c r="V15" s="12">
        <v>7.04</v>
      </c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v>4347.6000000000004</v>
      </c>
      <c r="AI15" s="13"/>
      <c r="AJ15" s="13">
        <v>7.04</v>
      </c>
      <c r="AK15" s="13"/>
      <c r="AL15" s="13">
        <v>4340.5600000000004</v>
      </c>
      <c r="AM15" s="13"/>
      <c r="AN15" s="14"/>
      <c r="AO15" s="13"/>
      <c r="AP15" s="13"/>
      <c r="AQ15" s="15"/>
      <c r="AR15" s="13"/>
      <c r="AS15" s="14"/>
      <c r="AT15" s="13"/>
      <c r="AU15" s="13"/>
      <c r="AV15" s="15"/>
      <c r="AW15" s="13">
        <v>4429.6000000000004</v>
      </c>
      <c r="AX15" s="14"/>
      <c r="AY15" s="13"/>
      <c r="AZ15" s="13"/>
      <c r="BA15" s="15">
        <v>4429.6000000000004</v>
      </c>
      <c r="BB15" s="13"/>
      <c r="BC15" s="14"/>
      <c r="BD15" s="13"/>
      <c r="BE15" s="13"/>
      <c r="BF15" s="15"/>
      <c r="BG15" s="13"/>
      <c r="BH15" s="14"/>
      <c r="BI15" s="13"/>
      <c r="BJ15" s="13"/>
      <c r="BK15" s="15"/>
    </row>
    <row r="16" spans="1:63" ht="34.15" customHeight="1">
      <c r="A16" s="17" t="s">
        <v>28</v>
      </c>
      <c r="B16" s="18" t="s">
        <v>29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8"/>
      <c r="S16" s="18"/>
      <c r="T16" s="20">
        <f>T17+T28+T31+T34</f>
        <v>5202.6400000000003</v>
      </c>
      <c r="U16" s="12"/>
      <c r="V16" s="12">
        <v>7.04</v>
      </c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v>4347.6000000000004</v>
      </c>
      <c r="AI16" s="13"/>
      <c r="AJ16" s="13">
        <v>7.04</v>
      </c>
      <c r="AK16" s="13"/>
      <c r="AL16" s="13">
        <v>4340.5600000000004</v>
      </c>
      <c r="AM16" s="13"/>
      <c r="AN16" s="14"/>
      <c r="AO16" s="13"/>
      <c r="AP16" s="13"/>
      <c r="AQ16" s="15"/>
      <c r="AR16" s="13"/>
      <c r="AS16" s="14"/>
      <c r="AT16" s="13"/>
      <c r="AU16" s="13"/>
      <c r="AV16" s="15"/>
      <c r="AW16" s="13">
        <v>4429.6000000000004</v>
      </c>
      <c r="AX16" s="14"/>
      <c r="AY16" s="13"/>
      <c r="AZ16" s="13"/>
      <c r="BA16" s="15">
        <v>4429.6000000000004</v>
      </c>
      <c r="BB16" s="13"/>
      <c r="BC16" s="14"/>
      <c r="BD16" s="13"/>
      <c r="BE16" s="13"/>
      <c r="BF16" s="15"/>
      <c r="BG16" s="13"/>
      <c r="BH16" s="14"/>
      <c r="BI16" s="13"/>
      <c r="BJ16" s="13"/>
      <c r="BK16" s="15"/>
    </row>
    <row r="17" spans="1:63" ht="34.15" customHeight="1">
      <c r="A17" s="17" t="s">
        <v>24</v>
      </c>
      <c r="B17" s="18" t="s">
        <v>30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8"/>
      <c r="S17" s="18"/>
      <c r="T17" s="20">
        <f>T18+T20+T22+T24+T26</f>
        <v>4945.6000000000004</v>
      </c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4130.5600000000004</v>
      </c>
      <c r="AI17" s="13"/>
      <c r="AJ17" s="13"/>
      <c r="AK17" s="13"/>
      <c r="AL17" s="13">
        <v>4130.5600000000004</v>
      </c>
      <c r="AM17" s="13"/>
      <c r="AN17" s="14"/>
      <c r="AO17" s="13"/>
      <c r="AP17" s="13"/>
      <c r="AQ17" s="15"/>
      <c r="AR17" s="13"/>
      <c r="AS17" s="14"/>
      <c r="AT17" s="13"/>
      <c r="AU17" s="13"/>
      <c r="AV17" s="15"/>
      <c r="AW17" s="13">
        <v>4219.6000000000004</v>
      </c>
      <c r="AX17" s="14"/>
      <c r="AY17" s="13"/>
      <c r="AZ17" s="13"/>
      <c r="BA17" s="15">
        <v>4219.6000000000004</v>
      </c>
      <c r="BB17" s="13"/>
      <c r="BC17" s="14"/>
      <c r="BD17" s="13"/>
      <c r="BE17" s="13"/>
      <c r="BF17" s="15"/>
      <c r="BG17" s="13"/>
      <c r="BH17" s="14"/>
      <c r="BI17" s="13"/>
      <c r="BJ17" s="13"/>
      <c r="BK17" s="15"/>
    </row>
    <row r="18" spans="1:63" ht="34.15" customHeight="1">
      <c r="A18" s="17" t="s">
        <v>31</v>
      </c>
      <c r="B18" s="18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>
        <v>200</v>
      </c>
      <c r="R18" s="18"/>
      <c r="S18" s="18"/>
      <c r="T18" s="20">
        <f>T19</f>
        <v>2165.5</v>
      </c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v>1524</v>
      </c>
      <c r="AI18" s="13"/>
      <c r="AJ18" s="13"/>
      <c r="AK18" s="13"/>
      <c r="AL18" s="13">
        <v>1524</v>
      </c>
      <c r="AM18" s="13"/>
      <c r="AN18" s="14"/>
      <c r="AO18" s="13"/>
      <c r="AP18" s="13"/>
      <c r="AQ18" s="15"/>
      <c r="AR18" s="13"/>
      <c r="AS18" s="14"/>
      <c r="AT18" s="13"/>
      <c r="AU18" s="13"/>
      <c r="AV18" s="15"/>
      <c r="AW18" s="13">
        <v>1596</v>
      </c>
      <c r="AX18" s="14"/>
      <c r="AY18" s="13"/>
      <c r="AZ18" s="13"/>
      <c r="BA18" s="15">
        <v>1596</v>
      </c>
      <c r="BB18" s="13"/>
      <c r="BC18" s="14"/>
      <c r="BD18" s="13"/>
      <c r="BE18" s="13"/>
      <c r="BF18" s="15"/>
      <c r="BG18" s="13"/>
      <c r="BH18" s="14"/>
      <c r="BI18" s="13"/>
      <c r="BJ18" s="13"/>
      <c r="BK18" s="15"/>
    </row>
    <row r="19" spans="1:63" ht="51.4" customHeight="1">
      <c r="A19" s="17" t="s">
        <v>32</v>
      </c>
      <c r="B19" s="18" t="s">
        <v>30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>
        <v>200</v>
      </c>
      <c r="R19" s="18" t="s">
        <v>33</v>
      </c>
      <c r="S19" s="18" t="s">
        <v>34</v>
      </c>
      <c r="T19" s="20">
        <v>2165.5</v>
      </c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v>1524</v>
      </c>
      <c r="AI19" s="13"/>
      <c r="AJ19" s="13"/>
      <c r="AK19" s="13"/>
      <c r="AL19" s="13">
        <v>1524</v>
      </c>
      <c r="AM19" s="13"/>
      <c r="AN19" s="14"/>
      <c r="AO19" s="13"/>
      <c r="AP19" s="13"/>
      <c r="AQ19" s="15"/>
      <c r="AR19" s="13"/>
      <c r="AS19" s="14"/>
      <c r="AT19" s="13"/>
      <c r="AU19" s="13"/>
      <c r="AV19" s="15"/>
      <c r="AW19" s="13">
        <v>1596</v>
      </c>
      <c r="AX19" s="14"/>
      <c r="AY19" s="13"/>
      <c r="AZ19" s="13"/>
      <c r="BA19" s="15">
        <v>1596</v>
      </c>
      <c r="BB19" s="13"/>
      <c r="BC19" s="14"/>
      <c r="BD19" s="13"/>
      <c r="BE19" s="13"/>
      <c r="BF19" s="15"/>
      <c r="BG19" s="13"/>
      <c r="BH19" s="14"/>
      <c r="BI19" s="13"/>
      <c r="BJ19" s="13"/>
      <c r="BK19" s="15"/>
    </row>
    <row r="20" spans="1:63" ht="34.15" customHeight="1">
      <c r="A20" s="17" t="s">
        <v>35</v>
      </c>
      <c r="B20" s="18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>
        <v>200</v>
      </c>
      <c r="R20" s="18"/>
      <c r="S20" s="18"/>
      <c r="T20" s="20">
        <f>T21</f>
        <v>1872.5</v>
      </c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v>1453.96</v>
      </c>
      <c r="AI20" s="13"/>
      <c r="AJ20" s="13"/>
      <c r="AK20" s="13"/>
      <c r="AL20" s="13">
        <v>1453.96</v>
      </c>
      <c r="AM20" s="13"/>
      <c r="AN20" s="14"/>
      <c r="AO20" s="13"/>
      <c r="AP20" s="13"/>
      <c r="AQ20" s="15"/>
      <c r="AR20" s="13"/>
      <c r="AS20" s="14"/>
      <c r="AT20" s="13"/>
      <c r="AU20" s="13"/>
      <c r="AV20" s="15"/>
      <c r="AW20" s="13">
        <v>1456</v>
      </c>
      <c r="AX20" s="14"/>
      <c r="AY20" s="13"/>
      <c r="AZ20" s="13"/>
      <c r="BA20" s="15">
        <v>1456</v>
      </c>
      <c r="BB20" s="13"/>
      <c r="BC20" s="14"/>
      <c r="BD20" s="13"/>
      <c r="BE20" s="13"/>
      <c r="BF20" s="15"/>
      <c r="BG20" s="13"/>
      <c r="BH20" s="14"/>
      <c r="BI20" s="13"/>
      <c r="BJ20" s="13"/>
      <c r="BK20" s="15"/>
    </row>
    <row r="21" spans="1:63" ht="51.4" customHeight="1">
      <c r="A21" s="17" t="s">
        <v>32</v>
      </c>
      <c r="B21" s="18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>
        <v>200</v>
      </c>
      <c r="R21" s="18" t="s">
        <v>33</v>
      </c>
      <c r="S21" s="18" t="s">
        <v>34</v>
      </c>
      <c r="T21" s="20">
        <v>1872.5</v>
      </c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1453.96</v>
      </c>
      <c r="AI21" s="13"/>
      <c r="AJ21" s="13"/>
      <c r="AK21" s="13"/>
      <c r="AL21" s="13">
        <v>1453.96</v>
      </c>
      <c r="AM21" s="13"/>
      <c r="AN21" s="14"/>
      <c r="AO21" s="13"/>
      <c r="AP21" s="13"/>
      <c r="AQ21" s="15"/>
      <c r="AR21" s="13"/>
      <c r="AS21" s="14"/>
      <c r="AT21" s="13"/>
      <c r="AU21" s="13"/>
      <c r="AV21" s="15"/>
      <c r="AW21" s="13">
        <v>1456</v>
      </c>
      <c r="AX21" s="14"/>
      <c r="AY21" s="13"/>
      <c r="AZ21" s="13"/>
      <c r="BA21" s="15">
        <v>1456</v>
      </c>
      <c r="BB21" s="13"/>
      <c r="BC21" s="14"/>
      <c r="BD21" s="13"/>
      <c r="BE21" s="13"/>
      <c r="BF21" s="15"/>
      <c r="BG21" s="13"/>
      <c r="BH21" s="14"/>
      <c r="BI21" s="13"/>
      <c r="BJ21" s="13"/>
      <c r="BK21" s="15"/>
    </row>
    <row r="22" spans="1:63" ht="34.15" customHeight="1">
      <c r="A22" s="17" t="s">
        <v>37</v>
      </c>
      <c r="B22" s="18" t="s">
        <v>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>
        <v>200</v>
      </c>
      <c r="R22" s="18"/>
      <c r="S22" s="18"/>
      <c r="T22" s="20">
        <f>T23</f>
        <v>805</v>
      </c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v>850</v>
      </c>
      <c r="AI22" s="13"/>
      <c r="AJ22" s="13"/>
      <c r="AK22" s="13"/>
      <c r="AL22" s="13">
        <v>850</v>
      </c>
      <c r="AM22" s="13"/>
      <c r="AN22" s="14"/>
      <c r="AO22" s="13"/>
      <c r="AP22" s="13"/>
      <c r="AQ22" s="15"/>
      <c r="AR22" s="13"/>
      <c r="AS22" s="14"/>
      <c r="AT22" s="13"/>
      <c r="AU22" s="13"/>
      <c r="AV22" s="15"/>
      <c r="AW22" s="13">
        <v>865</v>
      </c>
      <c r="AX22" s="14"/>
      <c r="AY22" s="13"/>
      <c r="AZ22" s="13"/>
      <c r="BA22" s="15">
        <v>865</v>
      </c>
      <c r="BB22" s="13"/>
      <c r="BC22" s="14"/>
      <c r="BD22" s="13"/>
      <c r="BE22" s="13"/>
      <c r="BF22" s="15"/>
      <c r="BG22" s="13"/>
      <c r="BH22" s="14"/>
      <c r="BI22" s="13"/>
      <c r="BJ22" s="13"/>
      <c r="BK22" s="15"/>
    </row>
    <row r="23" spans="1:63" ht="51.4" customHeight="1">
      <c r="A23" s="17" t="s">
        <v>32</v>
      </c>
      <c r="B23" s="18" t="s">
        <v>30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>
        <v>200</v>
      </c>
      <c r="R23" s="18" t="s">
        <v>33</v>
      </c>
      <c r="S23" s="18" t="s">
        <v>34</v>
      </c>
      <c r="T23" s="20">
        <v>805</v>
      </c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v>850</v>
      </c>
      <c r="AI23" s="13"/>
      <c r="AJ23" s="13"/>
      <c r="AK23" s="13"/>
      <c r="AL23" s="13">
        <v>850</v>
      </c>
      <c r="AM23" s="13"/>
      <c r="AN23" s="14"/>
      <c r="AO23" s="13"/>
      <c r="AP23" s="13"/>
      <c r="AQ23" s="15"/>
      <c r="AR23" s="13"/>
      <c r="AS23" s="14"/>
      <c r="AT23" s="13"/>
      <c r="AU23" s="13"/>
      <c r="AV23" s="15"/>
      <c r="AW23" s="13">
        <v>865</v>
      </c>
      <c r="AX23" s="14"/>
      <c r="AY23" s="13"/>
      <c r="AZ23" s="13"/>
      <c r="BA23" s="15">
        <v>865</v>
      </c>
      <c r="BB23" s="13"/>
      <c r="BC23" s="14"/>
      <c r="BD23" s="13"/>
      <c r="BE23" s="13"/>
      <c r="BF23" s="15"/>
      <c r="BG23" s="13"/>
      <c r="BH23" s="14"/>
      <c r="BI23" s="13"/>
      <c r="BJ23" s="13"/>
      <c r="BK23" s="15"/>
    </row>
    <row r="24" spans="1:63" ht="34.15" customHeight="1">
      <c r="A24" s="17" t="s">
        <v>38</v>
      </c>
      <c r="B24" s="18" t="s">
        <v>30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>
        <v>800</v>
      </c>
      <c r="R24" s="18"/>
      <c r="S24" s="18"/>
      <c r="T24" s="20">
        <f>T25</f>
        <v>100</v>
      </c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v>300</v>
      </c>
      <c r="AI24" s="13"/>
      <c r="AJ24" s="13"/>
      <c r="AK24" s="13"/>
      <c r="AL24" s="13">
        <v>300</v>
      </c>
      <c r="AM24" s="13"/>
      <c r="AN24" s="14"/>
      <c r="AO24" s="13"/>
      <c r="AP24" s="13"/>
      <c r="AQ24" s="15"/>
      <c r="AR24" s="13"/>
      <c r="AS24" s="14"/>
      <c r="AT24" s="13"/>
      <c r="AU24" s="13"/>
      <c r="AV24" s="15"/>
      <c r="AW24" s="13">
        <v>300</v>
      </c>
      <c r="AX24" s="14"/>
      <c r="AY24" s="13"/>
      <c r="AZ24" s="13"/>
      <c r="BA24" s="15">
        <v>300</v>
      </c>
      <c r="BB24" s="13"/>
      <c r="BC24" s="14"/>
      <c r="BD24" s="13"/>
      <c r="BE24" s="13"/>
      <c r="BF24" s="15"/>
      <c r="BG24" s="13"/>
      <c r="BH24" s="14"/>
      <c r="BI24" s="13"/>
      <c r="BJ24" s="13"/>
      <c r="BK24" s="15"/>
    </row>
    <row r="25" spans="1:63" ht="51.4" customHeight="1">
      <c r="A25" s="17" t="s">
        <v>32</v>
      </c>
      <c r="B25" s="18" t="s">
        <v>30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800</v>
      </c>
      <c r="R25" s="18" t="s">
        <v>33</v>
      </c>
      <c r="S25" s="18" t="s">
        <v>34</v>
      </c>
      <c r="T25" s="20">
        <v>100</v>
      </c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v>300</v>
      </c>
      <c r="AI25" s="13"/>
      <c r="AJ25" s="13"/>
      <c r="AK25" s="13"/>
      <c r="AL25" s="13">
        <v>300</v>
      </c>
      <c r="AM25" s="13"/>
      <c r="AN25" s="14"/>
      <c r="AO25" s="13"/>
      <c r="AP25" s="13"/>
      <c r="AQ25" s="15"/>
      <c r="AR25" s="13"/>
      <c r="AS25" s="14"/>
      <c r="AT25" s="13"/>
      <c r="AU25" s="13"/>
      <c r="AV25" s="15"/>
      <c r="AW25" s="13">
        <v>300</v>
      </c>
      <c r="AX25" s="14"/>
      <c r="AY25" s="13"/>
      <c r="AZ25" s="13"/>
      <c r="BA25" s="15">
        <v>300</v>
      </c>
      <c r="BB25" s="13"/>
      <c r="BC25" s="14"/>
      <c r="BD25" s="13"/>
      <c r="BE25" s="13"/>
      <c r="BF25" s="15"/>
      <c r="BG25" s="13"/>
      <c r="BH25" s="14"/>
      <c r="BI25" s="13"/>
      <c r="BJ25" s="13"/>
      <c r="BK25" s="15"/>
    </row>
    <row r="26" spans="1:63" ht="34.15" customHeight="1">
      <c r="A26" s="17" t="s">
        <v>39</v>
      </c>
      <c r="B26" s="18" t="s">
        <v>30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>
        <v>800</v>
      </c>
      <c r="R26" s="18"/>
      <c r="S26" s="18"/>
      <c r="T26" s="20">
        <f>T27</f>
        <v>2.6</v>
      </c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v>2.6</v>
      </c>
      <c r="AI26" s="13"/>
      <c r="AJ26" s="13"/>
      <c r="AK26" s="13"/>
      <c r="AL26" s="13">
        <v>2.6</v>
      </c>
      <c r="AM26" s="13"/>
      <c r="AN26" s="14"/>
      <c r="AO26" s="13"/>
      <c r="AP26" s="13"/>
      <c r="AQ26" s="15"/>
      <c r="AR26" s="13"/>
      <c r="AS26" s="14"/>
      <c r="AT26" s="13"/>
      <c r="AU26" s="13"/>
      <c r="AV26" s="15"/>
      <c r="AW26" s="13">
        <v>2.6</v>
      </c>
      <c r="AX26" s="14"/>
      <c r="AY26" s="13"/>
      <c r="AZ26" s="13"/>
      <c r="BA26" s="15">
        <v>2.6</v>
      </c>
      <c r="BB26" s="13"/>
      <c r="BC26" s="14"/>
      <c r="BD26" s="13"/>
      <c r="BE26" s="13"/>
      <c r="BF26" s="15"/>
      <c r="BG26" s="13"/>
      <c r="BH26" s="14"/>
      <c r="BI26" s="13"/>
      <c r="BJ26" s="13"/>
      <c r="BK26" s="15"/>
    </row>
    <row r="27" spans="1:63" ht="51.4" customHeight="1">
      <c r="A27" s="17" t="s">
        <v>32</v>
      </c>
      <c r="B27" s="18" t="s">
        <v>30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9">
        <v>800</v>
      </c>
      <c r="R27" s="18" t="s">
        <v>33</v>
      </c>
      <c r="S27" s="18" t="s">
        <v>34</v>
      </c>
      <c r="T27" s="20">
        <v>2.6</v>
      </c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2.6</v>
      </c>
      <c r="AI27" s="13"/>
      <c r="AJ27" s="13"/>
      <c r="AK27" s="13"/>
      <c r="AL27" s="13">
        <v>2.6</v>
      </c>
      <c r="AM27" s="13"/>
      <c r="AN27" s="14"/>
      <c r="AO27" s="13"/>
      <c r="AP27" s="13"/>
      <c r="AQ27" s="15"/>
      <c r="AR27" s="13"/>
      <c r="AS27" s="14"/>
      <c r="AT27" s="13"/>
      <c r="AU27" s="13"/>
      <c r="AV27" s="15"/>
      <c r="AW27" s="13">
        <v>2.6</v>
      </c>
      <c r="AX27" s="14"/>
      <c r="AY27" s="13"/>
      <c r="AZ27" s="13"/>
      <c r="BA27" s="15">
        <v>2.6</v>
      </c>
      <c r="BB27" s="13"/>
      <c r="BC27" s="14"/>
      <c r="BD27" s="13"/>
      <c r="BE27" s="13"/>
      <c r="BF27" s="15"/>
      <c r="BG27" s="13"/>
      <c r="BH27" s="14"/>
      <c r="BI27" s="13"/>
      <c r="BJ27" s="13"/>
      <c r="BK27" s="15"/>
    </row>
    <row r="28" spans="1:63" ht="34.15" customHeight="1">
      <c r="A28" s="17" t="s">
        <v>40</v>
      </c>
      <c r="B28" s="18" t="s">
        <v>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8"/>
      <c r="S28" s="18"/>
      <c r="T28" s="20">
        <f>T29</f>
        <v>100</v>
      </c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v>100</v>
      </c>
      <c r="AI28" s="13"/>
      <c r="AJ28" s="13"/>
      <c r="AK28" s="13"/>
      <c r="AL28" s="13">
        <v>100</v>
      </c>
      <c r="AM28" s="13"/>
      <c r="AN28" s="14"/>
      <c r="AO28" s="13"/>
      <c r="AP28" s="13"/>
      <c r="AQ28" s="15"/>
      <c r="AR28" s="13"/>
      <c r="AS28" s="14"/>
      <c r="AT28" s="13"/>
      <c r="AU28" s="13"/>
      <c r="AV28" s="15"/>
      <c r="AW28" s="13">
        <v>100</v>
      </c>
      <c r="AX28" s="14"/>
      <c r="AY28" s="13"/>
      <c r="AZ28" s="13"/>
      <c r="BA28" s="15">
        <v>100</v>
      </c>
      <c r="BB28" s="13"/>
      <c r="BC28" s="14"/>
      <c r="BD28" s="13"/>
      <c r="BE28" s="13"/>
      <c r="BF28" s="15"/>
      <c r="BG28" s="13"/>
      <c r="BH28" s="14"/>
      <c r="BI28" s="13"/>
      <c r="BJ28" s="13"/>
      <c r="BK28" s="15"/>
    </row>
    <row r="29" spans="1:63" ht="68.45" customHeight="1">
      <c r="A29" s="17" t="s">
        <v>42</v>
      </c>
      <c r="B29" s="18" t="s">
        <v>41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>
        <v>100</v>
      </c>
      <c r="R29" s="18"/>
      <c r="S29" s="18"/>
      <c r="T29" s="20">
        <f>T30</f>
        <v>100</v>
      </c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100</v>
      </c>
      <c r="AI29" s="13"/>
      <c r="AJ29" s="13"/>
      <c r="AK29" s="13"/>
      <c r="AL29" s="13">
        <v>100</v>
      </c>
      <c r="AM29" s="13"/>
      <c r="AN29" s="14"/>
      <c r="AO29" s="13"/>
      <c r="AP29" s="13"/>
      <c r="AQ29" s="15"/>
      <c r="AR29" s="13"/>
      <c r="AS29" s="14"/>
      <c r="AT29" s="13"/>
      <c r="AU29" s="13"/>
      <c r="AV29" s="15"/>
      <c r="AW29" s="13">
        <v>100</v>
      </c>
      <c r="AX29" s="14"/>
      <c r="AY29" s="13"/>
      <c r="AZ29" s="13"/>
      <c r="BA29" s="15">
        <v>100</v>
      </c>
      <c r="BB29" s="13"/>
      <c r="BC29" s="14"/>
      <c r="BD29" s="13"/>
      <c r="BE29" s="13"/>
      <c r="BF29" s="15"/>
      <c r="BG29" s="13"/>
      <c r="BH29" s="14"/>
      <c r="BI29" s="13"/>
      <c r="BJ29" s="13"/>
      <c r="BK29" s="15"/>
    </row>
    <row r="30" spans="1:63" ht="51.4" customHeight="1">
      <c r="A30" s="17" t="s">
        <v>43</v>
      </c>
      <c r="B30" s="18" t="s"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>
        <v>100</v>
      </c>
      <c r="R30" s="18" t="s">
        <v>33</v>
      </c>
      <c r="S30" s="18" t="s">
        <v>44</v>
      </c>
      <c r="T30" s="20">
        <v>100</v>
      </c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100</v>
      </c>
      <c r="AI30" s="13"/>
      <c r="AJ30" s="13"/>
      <c r="AK30" s="13"/>
      <c r="AL30" s="13">
        <v>100</v>
      </c>
      <c r="AM30" s="13"/>
      <c r="AN30" s="14"/>
      <c r="AO30" s="13"/>
      <c r="AP30" s="13"/>
      <c r="AQ30" s="15"/>
      <c r="AR30" s="13"/>
      <c r="AS30" s="14"/>
      <c r="AT30" s="13"/>
      <c r="AU30" s="13"/>
      <c r="AV30" s="15"/>
      <c r="AW30" s="13">
        <v>100</v>
      </c>
      <c r="AX30" s="14"/>
      <c r="AY30" s="13"/>
      <c r="AZ30" s="13"/>
      <c r="BA30" s="15">
        <v>100</v>
      </c>
      <c r="BB30" s="13"/>
      <c r="BC30" s="14"/>
      <c r="BD30" s="13"/>
      <c r="BE30" s="13"/>
      <c r="BF30" s="15"/>
      <c r="BG30" s="13"/>
      <c r="BH30" s="14"/>
      <c r="BI30" s="13"/>
      <c r="BJ30" s="13"/>
      <c r="BK30" s="15"/>
    </row>
    <row r="31" spans="1:63" ht="34.15" customHeight="1">
      <c r="A31" s="17" t="s">
        <v>45</v>
      </c>
      <c r="B31" s="18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18"/>
      <c r="S31" s="18"/>
      <c r="T31" s="20">
        <f>T32</f>
        <v>150</v>
      </c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110</v>
      </c>
      <c r="AI31" s="13"/>
      <c r="AJ31" s="13"/>
      <c r="AK31" s="13"/>
      <c r="AL31" s="13">
        <v>110</v>
      </c>
      <c r="AM31" s="13"/>
      <c r="AN31" s="14"/>
      <c r="AO31" s="13"/>
      <c r="AP31" s="13"/>
      <c r="AQ31" s="15"/>
      <c r="AR31" s="13"/>
      <c r="AS31" s="14"/>
      <c r="AT31" s="13"/>
      <c r="AU31" s="13"/>
      <c r="AV31" s="15"/>
      <c r="AW31" s="13">
        <v>110</v>
      </c>
      <c r="AX31" s="14"/>
      <c r="AY31" s="13"/>
      <c r="AZ31" s="13"/>
      <c r="BA31" s="15">
        <v>110</v>
      </c>
      <c r="BB31" s="13"/>
      <c r="BC31" s="14"/>
      <c r="BD31" s="13"/>
      <c r="BE31" s="13"/>
      <c r="BF31" s="15"/>
      <c r="BG31" s="13"/>
      <c r="BH31" s="14"/>
      <c r="BI31" s="13"/>
      <c r="BJ31" s="13"/>
      <c r="BK31" s="15"/>
    </row>
    <row r="32" spans="1:63" ht="34.15" customHeight="1">
      <c r="A32" s="17" t="s">
        <v>35</v>
      </c>
      <c r="B32" s="18" t="s">
        <v>46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>
        <v>200</v>
      </c>
      <c r="R32" s="18"/>
      <c r="S32" s="18"/>
      <c r="T32" s="20">
        <f>T33</f>
        <v>150</v>
      </c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>
        <v>110</v>
      </c>
      <c r="AI32" s="13"/>
      <c r="AJ32" s="13"/>
      <c r="AK32" s="13"/>
      <c r="AL32" s="13">
        <v>110</v>
      </c>
      <c r="AM32" s="13"/>
      <c r="AN32" s="14"/>
      <c r="AO32" s="13"/>
      <c r="AP32" s="13"/>
      <c r="AQ32" s="15"/>
      <c r="AR32" s="13"/>
      <c r="AS32" s="14"/>
      <c r="AT32" s="13"/>
      <c r="AU32" s="13"/>
      <c r="AV32" s="15"/>
      <c r="AW32" s="13">
        <v>110</v>
      </c>
      <c r="AX32" s="14"/>
      <c r="AY32" s="13"/>
      <c r="AZ32" s="13"/>
      <c r="BA32" s="15">
        <v>110</v>
      </c>
      <c r="BB32" s="13"/>
      <c r="BC32" s="14"/>
      <c r="BD32" s="13"/>
      <c r="BE32" s="13"/>
      <c r="BF32" s="15"/>
      <c r="BG32" s="13"/>
      <c r="BH32" s="14"/>
      <c r="BI32" s="13"/>
      <c r="BJ32" s="13"/>
      <c r="BK32" s="15"/>
    </row>
    <row r="33" spans="1:63" ht="51.4" customHeight="1">
      <c r="A33" s="17" t="s">
        <v>32</v>
      </c>
      <c r="B33" s="18" t="s">
        <v>46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>
        <v>200</v>
      </c>
      <c r="R33" s="18" t="s">
        <v>33</v>
      </c>
      <c r="S33" s="18" t="s">
        <v>34</v>
      </c>
      <c r="T33" s="20">
        <v>150</v>
      </c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>
        <v>110</v>
      </c>
      <c r="AI33" s="13"/>
      <c r="AJ33" s="13"/>
      <c r="AK33" s="13"/>
      <c r="AL33" s="13">
        <v>110</v>
      </c>
      <c r="AM33" s="13"/>
      <c r="AN33" s="14"/>
      <c r="AO33" s="13"/>
      <c r="AP33" s="13"/>
      <c r="AQ33" s="15"/>
      <c r="AR33" s="13"/>
      <c r="AS33" s="14"/>
      <c r="AT33" s="13"/>
      <c r="AU33" s="13"/>
      <c r="AV33" s="15"/>
      <c r="AW33" s="13">
        <v>110</v>
      </c>
      <c r="AX33" s="14"/>
      <c r="AY33" s="13"/>
      <c r="AZ33" s="13"/>
      <c r="BA33" s="15">
        <v>110</v>
      </c>
      <c r="BB33" s="13"/>
      <c r="BC33" s="14"/>
      <c r="BD33" s="13"/>
      <c r="BE33" s="13"/>
      <c r="BF33" s="15"/>
      <c r="BG33" s="13"/>
      <c r="BH33" s="14"/>
      <c r="BI33" s="13"/>
      <c r="BJ33" s="13"/>
      <c r="BK33" s="15"/>
    </row>
    <row r="34" spans="1:63" ht="34.15" customHeight="1">
      <c r="A34" s="17" t="s">
        <v>47</v>
      </c>
      <c r="B34" s="18" t="s">
        <v>48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18"/>
      <c r="T34" s="20">
        <f>T35</f>
        <v>7.04</v>
      </c>
      <c r="U34" s="12"/>
      <c r="V34" s="12">
        <v>7.04</v>
      </c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v>7.04</v>
      </c>
      <c r="AI34" s="13"/>
      <c r="AJ34" s="13">
        <v>7.04</v>
      </c>
      <c r="AK34" s="13"/>
      <c r="AL34" s="13"/>
      <c r="AM34" s="13"/>
      <c r="AN34" s="14"/>
      <c r="AO34" s="13"/>
      <c r="AP34" s="13"/>
      <c r="AQ34" s="15"/>
      <c r="AR34" s="13"/>
      <c r="AS34" s="14"/>
      <c r="AT34" s="13"/>
      <c r="AU34" s="13"/>
      <c r="AV34" s="15"/>
      <c r="AW34" s="13"/>
      <c r="AX34" s="14"/>
      <c r="AY34" s="13"/>
      <c r="AZ34" s="13"/>
      <c r="BA34" s="15"/>
      <c r="BB34" s="13"/>
      <c r="BC34" s="14"/>
      <c r="BD34" s="13"/>
      <c r="BE34" s="13"/>
      <c r="BF34" s="15"/>
      <c r="BG34" s="13"/>
      <c r="BH34" s="14"/>
      <c r="BI34" s="13"/>
      <c r="BJ34" s="13"/>
      <c r="BK34" s="15"/>
    </row>
    <row r="35" spans="1:63" ht="34.15" customHeight="1">
      <c r="A35" s="17" t="s">
        <v>35</v>
      </c>
      <c r="B35" s="18" t="s">
        <v>48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>
        <v>200</v>
      </c>
      <c r="R35" s="18"/>
      <c r="S35" s="18"/>
      <c r="T35" s="20">
        <f>T36</f>
        <v>7.04</v>
      </c>
      <c r="U35" s="12"/>
      <c r="V35" s="12">
        <v>7.04</v>
      </c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v>7.04</v>
      </c>
      <c r="AI35" s="13"/>
      <c r="AJ35" s="13">
        <v>7.04</v>
      </c>
      <c r="AK35" s="13"/>
      <c r="AL35" s="13"/>
      <c r="AM35" s="13"/>
      <c r="AN35" s="14"/>
      <c r="AO35" s="13"/>
      <c r="AP35" s="13"/>
      <c r="AQ35" s="15"/>
      <c r="AR35" s="13"/>
      <c r="AS35" s="14"/>
      <c r="AT35" s="13"/>
      <c r="AU35" s="13"/>
      <c r="AV35" s="15"/>
      <c r="AW35" s="13"/>
      <c r="AX35" s="14"/>
      <c r="AY35" s="13"/>
      <c r="AZ35" s="13"/>
      <c r="BA35" s="15"/>
      <c r="BB35" s="13"/>
      <c r="BC35" s="14"/>
      <c r="BD35" s="13"/>
      <c r="BE35" s="13"/>
      <c r="BF35" s="15"/>
      <c r="BG35" s="13"/>
      <c r="BH35" s="14"/>
      <c r="BI35" s="13"/>
      <c r="BJ35" s="13"/>
      <c r="BK35" s="15"/>
    </row>
    <row r="36" spans="1:63" ht="51.4" customHeight="1">
      <c r="A36" s="17" t="s">
        <v>32</v>
      </c>
      <c r="B36" s="18" t="s">
        <v>48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>
        <v>200</v>
      </c>
      <c r="R36" s="18" t="s">
        <v>33</v>
      </c>
      <c r="S36" s="18" t="s">
        <v>34</v>
      </c>
      <c r="T36" s="20">
        <v>7.04</v>
      </c>
      <c r="U36" s="12"/>
      <c r="V36" s="12">
        <v>7.04</v>
      </c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v>7.04</v>
      </c>
      <c r="AI36" s="13"/>
      <c r="AJ36" s="13">
        <v>7.04</v>
      </c>
      <c r="AK36" s="13"/>
      <c r="AL36" s="13"/>
      <c r="AM36" s="13"/>
      <c r="AN36" s="14"/>
      <c r="AO36" s="13"/>
      <c r="AP36" s="13"/>
      <c r="AQ36" s="15"/>
      <c r="AR36" s="13"/>
      <c r="AS36" s="14"/>
      <c r="AT36" s="13"/>
      <c r="AU36" s="13"/>
      <c r="AV36" s="15"/>
      <c r="AW36" s="13"/>
      <c r="AX36" s="14"/>
      <c r="AY36" s="13"/>
      <c r="AZ36" s="13"/>
      <c r="BA36" s="15"/>
      <c r="BB36" s="13"/>
      <c r="BC36" s="14"/>
      <c r="BD36" s="13"/>
      <c r="BE36" s="13"/>
      <c r="BF36" s="15"/>
      <c r="BG36" s="13"/>
      <c r="BH36" s="14"/>
      <c r="BI36" s="13"/>
      <c r="BJ36" s="13"/>
      <c r="BK36" s="15"/>
    </row>
    <row r="37" spans="1:63" ht="34.15" customHeight="1">
      <c r="A37" s="17" t="s">
        <v>49</v>
      </c>
      <c r="B37" s="18" t="s">
        <v>50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8"/>
      <c r="S37" s="18"/>
      <c r="T37" s="20">
        <f>T38+T49</f>
        <v>21392.260000000002</v>
      </c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v>22223.8</v>
      </c>
      <c r="AI37" s="13"/>
      <c r="AJ37" s="13"/>
      <c r="AK37" s="13"/>
      <c r="AL37" s="13">
        <v>22223.8</v>
      </c>
      <c r="AM37" s="13"/>
      <c r="AN37" s="14"/>
      <c r="AO37" s="13"/>
      <c r="AP37" s="13"/>
      <c r="AQ37" s="15"/>
      <c r="AR37" s="13"/>
      <c r="AS37" s="14"/>
      <c r="AT37" s="13"/>
      <c r="AU37" s="13"/>
      <c r="AV37" s="15"/>
      <c r="AW37" s="13">
        <v>22973</v>
      </c>
      <c r="AX37" s="14"/>
      <c r="AY37" s="13"/>
      <c r="AZ37" s="13"/>
      <c r="BA37" s="15">
        <v>22973</v>
      </c>
      <c r="BB37" s="13"/>
      <c r="BC37" s="14"/>
      <c r="BD37" s="13"/>
      <c r="BE37" s="13"/>
      <c r="BF37" s="15"/>
      <c r="BG37" s="13"/>
      <c r="BH37" s="14"/>
      <c r="BI37" s="13"/>
      <c r="BJ37" s="13"/>
      <c r="BK37" s="15"/>
    </row>
    <row r="38" spans="1:63" ht="34.15" customHeight="1">
      <c r="A38" s="17" t="s">
        <v>51</v>
      </c>
      <c r="B38" s="18" t="s">
        <v>52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  <c r="R38" s="18"/>
      <c r="S38" s="18"/>
      <c r="T38" s="20">
        <f>T39+T44</f>
        <v>17303.7</v>
      </c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v>17441</v>
      </c>
      <c r="AI38" s="13"/>
      <c r="AJ38" s="13"/>
      <c r="AK38" s="13"/>
      <c r="AL38" s="13">
        <v>17441</v>
      </c>
      <c r="AM38" s="13"/>
      <c r="AN38" s="14"/>
      <c r="AO38" s="13"/>
      <c r="AP38" s="13"/>
      <c r="AQ38" s="15"/>
      <c r="AR38" s="13"/>
      <c r="AS38" s="14"/>
      <c r="AT38" s="13"/>
      <c r="AU38" s="13"/>
      <c r="AV38" s="15"/>
      <c r="AW38" s="13">
        <v>18020</v>
      </c>
      <c r="AX38" s="14"/>
      <c r="AY38" s="13"/>
      <c r="AZ38" s="13"/>
      <c r="BA38" s="15">
        <v>18020</v>
      </c>
      <c r="BB38" s="13"/>
      <c r="BC38" s="14"/>
      <c r="BD38" s="13"/>
      <c r="BE38" s="13"/>
      <c r="BF38" s="15"/>
      <c r="BG38" s="13"/>
      <c r="BH38" s="14"/>
      <c r="BI38" s="13"/>
      <c r="BJ38" s="13"/>
      <c r="BK38" s="15"/>
    </row>
    <row r="39" spans="1:63" ht="34.15" customHeight="1">
      <c r="A39" s="17" t="s">
        <v>51</v>
      </c>
      <c r="B39" s="18" t="s">
        <v>53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9"/>
      <c r="R39" s="18"/>
      <c r="S39" s="18"/>
      <c r="T39" s="20">
        <f>T40+T42</f>
        <v>15477</v>
      </c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v>15563</v>
      </c>
      <c r="AI39" s="13"/>
      <c r="AJ39" s="13"/>
      <c r="AK39" s="13"/>
      <c r="AL39" s="13">
        <v>15563</v>
      </c>
      <c r="AM39" s="13"/>
      <c r="AN39" s="14"/>
      <c r="AO39" s="13"/>
      <c r="AP39" s="13"/>
      <c r="AQ39" s="15"/>
      <c r="AR39" s="13"/>
      <c r="AS39" s="14"/>
      <c r="AT39" s="13"/>
      <c r="AU39" s="13"/>
      <c r="AV39" s="15"/>
      <c r="AW39" s="13">
        <v>16060</v>
      </c>
      <c r="AX39" s="14"/>
      <c r="AY39" s="13"/>
      <c r="AZ39" s="13"/>
      <c r="BA39" s="15">
        <v>16060</v>
      </c>
      <c r="BB39" s="13"/>
      <c r="BC39" s="14"/>
      <c r="BD39" s="13"/>
      <c r="BE39" s="13"/>
      <c r="BF39" s="15"/>
      <c r="BG39" s="13"/>
      <c r="BH39" s="14"/>
      <c r="BI39" s="13"/>
      <c r="BJ39" s="13"/>
      <c r="BK39" s="15"/>
    </row>
    <row r="40" spans="1:63" ht="34.15" customHeight="1">
      <c r="A40" s="17" t="s">
        <v>54</v>
      </c>
      <c r="B40" s="18" t="s">
        <v>53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>
        <v>100</v>
      </c>
      <c r="R40" s="18"/>
      <c r="S40" s="18"/>
      <c r="T40" s="20">
        <f>T41</f>
        <v>11900</v>
      </c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v>11968</v>
      </c>
      <c r="AI40" s="13"/>
      <c r="AJ40" s="13"/>
      <c r="AK40" s="13"/>
      <c r="AL40" s="13">
        <v>11968</v>
      </c>
      <c r="AM40" s="13"/>
      <c r="AN40" s="14"/>
      <c r="AO40" s="13"/>
      <c r="AP40" s="13"/>
      <c r="AQ40" s="15"/>
      <c r="AR40" s="13"/>
      <c r="AS40" s="14"/>
      <c r="AT40" s="13"/>
      <c r="AU40" s="13"/>
      <c r="AV40" s="15"/>
      <c r="AW40" s="13">
        <v>12360</v>
      </c>
      <c r="AX40" s="14"/>
      <c r="AY40" s="13"/>
      <c r="AZ40" s="13"/>
      <c r="BA40" s="15">
        <v>12360</v>
      </c>
      <c r="BB40" s="13"/>
      <c r="BC40" s="14"/>
      <c r="BD40" s="13"/>
      <c r="BE40" s="13"/>
      <c r="BF40" s="15"/>
      <c r="BG40" s="13"/>
      <c r="BH40" s="14"/>
      <c r="BI40" s="13"/>
      <c r="BJ40" s="13"/>
      <c r="BK40" s="15"/>
    </row>
    <row r="41" spans="1:63" ht="51.4" customHeight="1">
      <c r="A41" s="17" t="s">
        <v>32</v>
      </c>
      <c r="B41" s="18" t="s">
        <v>53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>
        <v>100</v>
      </c>
      <c r="R41" s="18" t="s">
        <v>33</v>
      </c>
      <c r="S41" s="18" t="s">
        <v>34</v>
      </c>
      <c r="T41" s="20">
        <f>11500+400</f>
        <v>11900</v>
      </c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v>11968</v>
      </c>
      <c r="AI41" s="13"/>
      <c r="AJ41" s="13"/>
      <c r="AK41" s="13"/>
      <c r="AL41" s="13">
        <v>11968</v>
      </c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>
        <v>12360</v>
      </c>
      <c r="AX41" s="14"/>
      <c r="AY41" s="13"/>
      <c r="AZ41" s="13"/>
      <c r="BA41" s="15">
        <v>12360</v>
      </c>
      <c r="BB41" s="13"/>
      <c r="BC41" s="14"/>
      <c r="BD41" s="13"/>
      <c r="BE41" s="13"/>
      <c r="BF41" s="15"/>
      <c r="BG41" s="13"/>
      <c r="BH41" s="14"/>
      <c r="BI41" s="13"/>
      <c r="BJ41" s="13"/>
      <c r="BK41" s="15"/>
    </row>
    <row r="42" spans="1:63" ht="51.4" customHeight="1">
      <c r="A42" s="17" t="s">
        <v>55</v>
      </c>
      <c r="B42" s="18" t="s">
        <v>53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>
        <v>100</v>
      </c>
      <c r="R42" s="18"/>
      <c r="S42" s="18"/>
      <c r="T42" s="20">
        <f>T43</f>
        <v>3577</v>
      </c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>
        <v>3595</v>
      </c>
      <c r="AI42" s="13"/>
      <c r="AJ42" s="13"/>
      <c r="AK42" s="13"/>
      <c r="AL42" s="13">
        <v>3595</v>
      </c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>
        <v>3700</v>
      </c>
      <c r="AX42" s="14"/>
      <c r="AY42" s="13"/>
      <c r="AZ42" s="13"/>
      <c r="BA42" s="15">
        <v>3700</v>
      </c>
      <c r="BB42" s="13"/>
      <c r="BC42" s="14"/>
      <c r="BD42" s="13"/>
      <c r="BE42" s="13"/>
      <c r="BF42" s="15"/>
      <c r="BG42" s="13"/>
      <c r="BH42" s="14"/>
      <c r="BI42" s="13"/>
      <c r="BJ42" s="13"/>
      <c r="BK42" s="15"/>
    </row>
    <row r="43" spans="1:63" ht="51.4" customHeight="1">
      <c r="A43" s="17" t="s">
        <v>32</v>
      </c>
      <c r="B43" s="18" t="s">
        <v>53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>
        <v>100</v>
      </c>
      <c r="R43" s="18" t="s">
        <v>33</v>
      </c>
      <c r="S43" s="18" t="s">
        <v>34</v>
      </c>
      <c r="T43" s="20">
        <f>3457+120</f>
        <v>3577</v>
      </c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>
        <v>3595</v>
      </c>
      <c r="AI43" s="13"/>
      <c r="AJ43" s="13"/>
      <c r="AK43" s="13"/>
      <c r="AL43" s="13">
        <v>3595</v>
      </c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>
        <v>3700</v>
      </c>
      <c r="AX43" s="14"/>
      <c r="AY43" s="13"/>
      <c r="AZ43" s="13"/>
      <c r="BA43" s="15">
        <v>3700</v>
      </c>
      <c r="BB43" s="13"/>
      <c r="BC43" s="14"/>
      <c r="BD43" s="13"/>
      <c r="BE43" s="13"/>
      <c r="BF43" s="15"/>
      <c r="BG43" s="13"/>
      <c r="BH43" s="14"/>
      <c r="BI43" s="13"/>
      <c r="BJ43" s="13"/>
      <c r="BK43" s="15"/>
    </row>
    <row r="44" spans="1:63" ht="34.15" customHeight="1">
      <c r="A44" s="17" t="s">
        <v>56</v>
      </c>
      <c r="B44" s="18" t="s">
        <v>57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18"/>
      <c r="S44" s="18"/>
      <c r="T44" s="20">
        <f>T45+T47</f>
        <v>1826.7</v>
      </c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1878</v>
      </c>
      <c r="AI44" s="13"/>
      <c r="AJ44" s="13"/>
      <c r="AK44" s="13"/>
      <c r="AL44" s="13">
        <v>1878</v>
      </c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>
        <v>1960</v>
      </c>
      <c r="AX44" s="14"/>
      <c r="AY44" s="13"/>
      <c r="AZ44" s="13"/>
      <c r="BA44" s="15">
        <v>1960</v>
      </c>
      <c r="BB44" s="13"/>
      <c r="BC44" s="14"/>
      <c r="BD44" s="13"/>
      <c r="BE44" s="13"/>
      <c r="BF44" s="15"/>
      <c r="BG44" s="13"/>
      <c r="BH44" s="14"/>
      <c r="BI44" s="13"/>
      <c r="BJ44" s="13"/>
      <c r="BK44" s="15"/>
    </row>
    <row r="45" spans="1:63" ht="34.15" customHeight="1">
      <c r="A45" s="17" t="s">
        <v>54</v>
      </c>
      <c r="B45" s="18" t="s">
        <v>57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>
        <v>100</v>
      </c>
      <c r="R45" s="18"/>
      <c r="S45" s="18"/>
      <c r="T45" s="20">
        <f>T46</f>
        <v>1410</v>
      </c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1445</v>
      </c>
      <c r="AI45" s="13"/>
      <c r="AJ45" s="13"/>
      <c r="AK45" s="13"/>
      <c r="AL45" s="13">
        <v>1445</v>
      </c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>
        <v>1510</v>
      </c>
      <c r="AX45" s="14"/>
      <c r="AY45" s="13"/>
      <c r="AZ45" s="13"/>
      <c r="BA45" s="15">
        <v>1510</v>
      </c>
      <c r="BB45" s="13"/>
      <c r="BC45" s="14"/>
      <c r="BD45" s="13"/>
      <c r="BE45" s="13"/>
      <c r="BF45" s="15"/>
      <c r="BG45" s="13"/>
      <c r="BH45" s="14"/>
      <c r="BI45" s="13"/>
      <c r="BJ45" s="13"/>
      <c r="BK45" s="15"/>
    </row>
    <row r="46" spans="1:63" ht="51.4" customHeight="1">
      <c r="A46" s="17" t="s">
        <v>32</v>
      </c>
      <c r="B46" s="18" t="s">
        <v>57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>
        <v>100</v>
      </c>
      <c r="R46" s="18" t="s">
        <v>33</v>
      </c>
      <c r="S46" s="18" t="s">
        <v>34</v>
      </c>
      <c r="T46" s="20">
        <f>1390+20</f>
        <v>1410</v>
      </c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v>1445</v>
      </c>
      <c r="AI46" s="13"/>
      <c r="AJ46" s="13"/>
      <c r="AK46" s="13"/>
      <c r="AL46" s="13">
        <v>1445</v>
      </c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>
        <v>1510</v>
      </c>
      <c r="AX46" s="14"/>
      <c r="AY46" s="13"/>
      <c r="AZ46" s="13"/>
      <c r="BA46" s="15">
        <v>1510</v>
      </c>
      <c r="BB46" s="13"/>
      <c r="BC46" s="14"/>
      <c r="BD46" s="13"/>
      <c r="BE46" s="13"/>
      <c r="BF46" s="15"/>
      <c r="BG46" s="13"/>
      <c r="BH46" s="14"/>
      <c r="BI46" s="13"/>
      <c r="BJ46" s="13"/>
      <c r="BK46" s="15"/>
    </row>
    <row r="47" spans="1:63" ht="51.4" customHeight="1">
      <c r="A47" s="17" t="s">
        <v>55</v>
      </c>
      <c r="B47" s="18" t="s">
        <v>57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>
        <v>100</v>
      </c>
      <c r="R47" s="18"/>
      <c r="S47" s="18"/>
      <c r="T47" s="20">
        <f>T48</f>
        <v>416.7</v>
      </c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433</v>
      </c>
      <c r="AI47" s="13"/>
      <c r="AJ47" s="13"/>
      <c r="AK47" s="13"/>
      <c r="AL47" s="13">
        <v>433</v>
      </c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>
        <v>450</v>
      </c>
      <c r="AX47" s="14"/>
      <c r="AY47" s="13"/>
      <c r="AZ47" s="13"/>
      <c r="BA47" s="15">
        <v>450</v>
      </c>
      <c r="BB47" s="13"/>
      <c r="BC47" s="14"/>
      <c r="BD47" s="13"/>
      <c r="BE47" s="13"/>
      <c r="BF47" s="15"/>
      <c r="BG47" s="13"/>
      <c r="BH47" s="14"/>
      <c r="BI47" s="13"/>
      <c r="BJ47" s="13"/>
      <c r="BK47" s="15"/>
    </row>
    <row r="48" spans="1:63" ht="51.4" customHeight="1">
      <c r="A48" s="17" t="s">
        <v>32</v>
      </c>
      <c r="B48" s="18" t="s">
        <v>57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>
        <v>100</v>
      </c>
      <c r="R48" s="18" t="s">
        <v>33</v>
      </c>
      <c r="S48" s="18" t="s">
        <v>34</v>
      </c>
      <c r="T48" s="20">
        <v>416.7</v>
      </c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433</v>
      </c>
      <c r="AI48" s="13"/>
      <c r="AJ48" s="13"/>
      <c r="AK48" s="13"/>
      <c r="AL48" s="13">
        <v>433</v>
      </c>
      <c r="AM48" s="13"/>
      <c r="AN48" s="14"/>
      <c r="AO48" s="13"/>
      <c r="AP48" s="13"/>
      <c r="AQ48" s="15"/>
      <c r="AR48" s="13"/>
      <c r="AS48" s="14"/>
      <c r="AT48" s="13"/>
      <c r="AU48" s="13"/>
      <c r="AV48" s="15"/>
      <c r="AW48" s="13">
        <v>450</v>
      </c>
      <c r="AX48" s="14"/>
      <c r="AY48" s="13"/>
      <c r="AZ48" s="13"/>
      <c r="BA48" s="15">
        <v>450</v>
      </c>
      <c r="BB48" s="13"/>
      <c r="BC48" s="14"/>
      <c r="BD48" s="13"/>
      <c r="BE48" s="13"/>
      <c r="BF48" s="15"/>
      <c r="BG48" s="13"/>
      <c r="BH48" s="14"/>
      <c r="BI48" s="13"/>
      <c r="BJ48" s="13"/>
      <c r="BK48" s="15"/>
    </row>
    <row r="49" spans="1:63" ht="34.15" customHeight="1">
      <c r="A49" s="17" t="s">
        <v>58</v>
      </c>
      <c r="B49" s="18" t="s">
        <v>59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9"/>
      <c r="R49" s="18"/>
      <c r="S49" s="18"/>
      <c r="T49" s="20">
        <f>T50</f>
        <v>4088.56</v>
      </c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4782.8</v>
      </c>
      <c r="AI49" s="13"/>
      <c r="AJ49" s="13"/>
      <c r="AK49" s="13"/>
      <c r="AL49" s="13">
        <v>4782.8</v>
      </c>
      <c r="AM49" s="13"/>
      <c r="AN49" s="14"/>
      <c r="AO49" s="13"/>
      <c r="AP49" s="13"/>
      <c r="AQ49" s="15"/>
      <c r="AR49" s="13"/>
      <c r="AS49" s="14"/>
      <c r="AT49" s="13"/>
      <c r="AU49" s="13"/>
      <c r="AV49" s="15"/>
      <c r="AW49" s="13">
        <v>4953</v>
      </c>
      <c r="AX49" s="14"/>
      <c r="AY49" s="13"/>
      <c r="AZ49" s="13"/>
      <c r="BA49" s="15">
        <v>4953</v>
      </c>
      <c r="BB49" s="13"/>
      <c r="BC49" s="14"/>
      <c r="BD49" s="13"/>
      <c r="BE49" s="13"/>
      <c r="BF49" s="15"/>
      <c r="BG49" s="13"/>
      <c r="BH49" s="14"/>
      <c r="BI49" s="13"/>
      <c r="BJ49" s="13"/>
      <c r="BK49" s="15"/>
    </row>
    <row r="50" spans="1:63" ht="34.15" customHeight="1">
      <c r="A50" s="17" t="s">
        <v>58</v>
      </c>
      <c r="B50" s="18" t="s">
        <v>60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9"/>
      <c r="R50" s="18"/>
      <c r="S50" s="18"/>
      <c r="T50" s="20">
        <f>T51+T53+T55</f>
        <v>4088.56</v>
      </c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v>4782.8</v>
      </c>
      <c r="AI50" s="13"/>
      <c r="AJ50" s="13"/>
      <c r="AK50" s="13"/>
      <c r="AL50" s="13">
        <v>4782.8</v>
      </c>
      <c r="AM50" s="13"/>
      <c r="AN50" s="14"/>
      <c r="AO50" s="13"/>
      <c r="AP50" s="13"/>
      <c r="AQ50" s="15"/>
      <c r="AR50" s="13"/>
      <c r="AS50" s="14"/>
      <c r="AT50" s="13"/>
      <c r="AU50" s="13"/>
      <c r="AV50" s="15"/>
      <c r="AW50" s="13">
        <v>4953</v>
      </c>
      <c r="AX50" s="14"/>
      <c r="AY50" s="13"/>
      <c r="AZ50" s="13"/>
      <c r="BA50" s="15">
        <v>4953</v>
      </c>
      <c r="BB50" s="13"/>
      <c r="BC50" s="14"/>
      <c r="BD50" s="13"/>
      <c r="BE50" s="13"/>
      <c r="BF50" s="15"/>
      <c r="BG50" s="13"/>
      <c r="BH50" s="14"/>
      <c r="BI50" s="13"/>
      <c r="BJ50" s="13"/>
      <c r="BK50" s="15"/>
    </row>
    <row r="51" spans="1:63" ht="34.15" customHeight="1">
      <c r="A51" s="17" t="s">
        <v>54</v>
      </c>
      <c r="B51" s="18" t="s">
        <v>60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9">
        <v>100</v>
      </c>
      <c r="R51" s="18"/>
      <c r="S51" s="18"/>
      <c r="T51" s="20">
        <f>T52</f>
        <v>3140</v>
      </c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3671.2</v>
      </c>
      <c r="AI51" s="13"/>
      <c r="AJ51" s="13"/>
      <c r="AK51" s="13"/>
      <c r="AL51" s="13">
        <v>3671.2</v>
      </c>
      <c r="AM51" s="13"/>
      <c r="AN51" s="14"/>
      <c r="AO51" s="13"/>
      <c r="AP51" s="13"/>
      <c r="AQ51" s="15"/>
      <c r="AR51" s="13"/>
      <c r="AS51" s="14"/>
      <c r="AT51" s="13"/>
      <c r="AU51" s="13"/>
      <c r="AV51" s="15"/>
      <c r="AW51" s="13">
        <v>3800</v>
      </c>
      <c r="AX51" s="14"/>
      <c r="AY51" s="13"/>
      <c r="AZ51" s="13"/>
      <c r="BA51" s="15">
        <v>3800</v>
      </c>
      <c r="BB51" s="13"/>
      <c r="BC51" s="14"/>
      <c r="BD51" s="13"/>
      <c r="BE51" s="13"/>
      <c r="BF51" s="15"/>
      <c r="BG51" s="13"/>
      <c r="BH51" s="14"/>
      <c r="BI51" s="13"/>
      <c r="BJ51" s="13"/>
      <c r="BK51" s="15"/>
    </row>
    <row r="52" spans="1:63" ht="51.4" customHeight="1">
      <c r="A52" s="17" t="s">
        <v>32</v>
      </c>
      <c r="B52" s="18" t="s">
        <v>60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>
        <v>100</v>
      </c>
      <c r="R52" s="18" t="s">
        <v>33</v>
      </c>
      <c r="S52" s="18" t="s">
        <v>34</v>
      </c>
      <c r="T52" s="20">
        <f>3560-420</f>
        <v>3140</v>
      </c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v>3671.2</v>
      </c>
      <c r="AI52" s="13"/>
      <c r="AJ52" s="13"/>
      <c r="AK52" s="13"/>
      <c r="AL52" s="13">
        <v>3671.2</v>
      </c>
      <c r="AM52" s="13"/>
      <c r="AN52" s="14"/>
      <c r="AO52" s="13"/>
      <c r="AP52" s="13"/>
      <c r="AQ52" s="15"/>
      <c r="AR52" s="13"/>
      <c r="AS52" s="14"/>
      <c r="AT52" s="13"/>
      <c r="AU52" s="13"/>
      <c r="AV52" s="15"/>
      <c r="AW52" s="13">
        <v>3800</v>
      </c>
      <c r="AX52" s="14"/>
      <c r="AY52" s="13"/>
      <c r="AZ52" s="13"/>
      <c r="BA52" s="15">
        <v>3800</v>
      </c>
      <c r="BB52" s="13"/>
      <c r="BC52" s="14"/>
      <c r="BD52" s="13"/>
      <c r="BE52" s="13"/>
      <c r="BF52" s="15"/>
      <c r="BG52" s="13"/>
      <c r="BH52" s="14"/>
      <c r="BI52" s="13"/>
      <c r="BJ52" s="13"/>
      <c r="BK52" s="15"/>
    </row>
    <row r="53" spans="1:63" ht="34.15" customHeight="1">
      <c r="A53" s="17" t="s">
        <v>61</v>
      </c>
      <c r="B53" s="18" t="s">
        <v>60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9">
        <v>100</v>
      </c>
      <c r="R53" s="18"/>
      <c r="S53" s="18"/>
      <c r="T53" s="20">
        <f>T54</f>
        <v>2.5</v>
      </c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3</v>
      </c>
      <c r="AI53" s="13"/>
      <c r="AJ53" s="13"/>
      <c r="AK53" s="13"/>
      <c r="AL53" s="13">
        <v>3</v>
      </c>
      <c r="AM53" s="13"/>
      <c r="AN53" s="14"/>
      <c r="AO53" s="13"/>
      <c r="AP53" s="13"/>
      <c r="AQ53" s="15"/>
      <c r="AR53" s="13"/>
      <c r="AS53" s="14"/>
      <c r="AT53" s="13"/>
      <c r="AU53" s="13"/>
      <c r="AV53" s="15"/>
      <c r="AW53" s="13">
        <v>3</v>
      </c>
      <c r="AX53" s="14"/>
      <c r="AY53" s="13"/>
      <c r="AZ53" s="13"/>
      <c r="BA53" s="15">
        <v>3</v>
      </c>
      <c r="BB53" s="13"/>
      <c r="BC53" s="14"/>
      <c r="BD53" s="13"/>
      <c r="BE53" s="13"/>
      <c r="BF53" s="15"/>
      <c r="BG53" s="13"/>
      <c r="BH53" s="14"/>
      <c r="BI53" s="13"/>
      <c r="BJ53" s="13"/>
      <c r="BK53" s="15"/>
    </row>
    <row r="54" spans="1:63" ht="51.4" customHeight="1">
      <c r="A54" s="17" t="s">
        <v>32</v>
      </c>
      <c r="B54" s="18" t="s">
        <v>60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9">
        <v>100</v>
      </c>
      <c r="R54" s="18" t="s">
        <v>33</v>
      </c>
      <c r="S54" s="18" t="s">
        <v>34</v>
      </c>
      <c r="T54" s="20">
        <v>2.5</v>
      </c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v>3</v>
      </c>
      <c r="AI54" s="13"/>
      <c r="AJ54" s="13"/>
      <c r="AK54" s="13"/>
      <c r="AL54" s="13">
        <v>3</v>
      </c>
      <c r="AM54" s="13"/>
      <c r="AN54" s="14"/>
      <c r="AO54" s="13"/>
      <c r="AP54" s="13"/>
      <c r="AQ54" s="15"/>
      <c r="AR54" s="13"/>
      <c r="AS54" s="14"/>
      <c r="AT54" s="13"/>
      <c r="AU54" s="13"/>
      <c r="AV54" s="15"/>
      <c r="AW54" s="13">
        <v>3</v>
      </c>
      <c r="AX54" s="14"/>
      <c r="AY54" s="13"/>
      <c r="AZ54" s="13"/>
      <c r="BA54" s="15">
        <v>3</v>
      </c>
      <c r="BB54" s="13"/>
      <c r="BC54" s="14"/>
      <c r="BD54" s="13"/>
      <c r="BE54" s="13"/>
      <c r="BF54" s="15"/>
      <c r="BG54" s="13"/>
      <c r="BH54" s="14"/>
      <c r="BI54" s="13"/>
      <c r="BJ54" s="13"/>
      <c r="BK54" s="15"/>
    </row>
    <row r="55" spans="1:63" ht="51.4" customHeight="1">
      <c r="A55" s="17" t="s">
        <v>55</v>
      </c>
      <c r="B55" s="18" t="s">
        <v>60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>
        <v>100</v>
      </c>
      <c r="R55" s="18"/>
      <c r="S55" s="18"/>
      <c r="T55" s="20">
        <f>T56</f>
        <v>946.06</v>
      </c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v>1108.5999999999999</v>
      </c>
      <c r="AI55" s="13"/>
      <c r="AJ55" s="13"/>
      <c r="AK55" s="13"/>
      <c r="AL55" s="13">
        <v>1108.5999999999999</v>
      </c>
      <c r="AM55" s="13"/>
      <c r="AN55" s="14"/>
      <c r="AO55" s="13"/>
      <c r="AP55" s="13"/>
      <c r="AQ55" s="15"/>
      <c r="AR55" s="13"/>
      <c r="AS55" s="14"/>
      <c r="AT55" s="13"/>
      <c r="AU55" s="13"/>
      <c r="AV55" s="15"/>
      <c r="AW55" s="13">
        <v>1150</v>
      </c>
      <c r="AX55" s="14"/>
      <c r="AY55" s="13"/>
      <c r="AZ55" s="13"/>
      <c r="BA55" s="15">
        <v>1150</v>
      </c>
      <c r="BB55" s="13"/>
      <c r="BC55" s="14"/>
      <c r="BD55" s="13"/>
      <c r="BE55" s="13"/>
      <c r="BF55" s="15"/>
      <c r="BG55" s="13"/>
      <c r="BH55" s="14"/>
      <c r="BI55" s="13"/>
      <c r="BJ55" s="13"/>
      <c r="BK55" s="15"/>
    </row>
    <row r="56" spans="1:63" ht="51.4" customHeight="1">
      <c r="A56" s="17" t="s">
        <v>32</v>
      </c>
      <c r="B56" s="18" t="s">
        <v>60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>
        <v>100</v>
      </c>
      <c r="R56" s="18" t="s">
        <v>33</v>
      </c>
      <c r="S56" s="18" t="s">
        <v>34</v>
      </c>
      <c r="T56" s="20">
        <f>1066.06-120</f>
        <v>946.06</v>
      </c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v>1108.5999999999999</v>
      </c>
      <c r="AI56" s="13"/>
      <c r="AJ56" s="13"/>
      <c r="AK56" s="13"/>
      <c r="AL56" s="13">
        <v>1108.5999999999999</v>
      </c>
      <c r="AM56" s="13"/>
      <c r="AN56" s="14"/>
      <c r="AO56" s="13"/>
      <c r="AP56" s="13"/>
      <c r="AQ56" s="15"/>
      <c r="AR56" s="13"/>
      <c r="AS56" s="14"/>
      <c r="AT56" s="13"/>
      <c r="AU56" s="13"/>
      <c r="AV56" s="15"/>
      <c r="AW56" s="13">
        <v>1150</v>
      </c>
      <c r="AX56" s="14"/>
      <c r="AY56" s="13"/>
      <c r="AZ56" s="13"/>
      <c r="BA56" s="15">
        <v>1150</v>
      </c>
      <c r="BB56" s="13"/>
      <c r="BC56" s="14"/>
      <c r="BD56" s="13"/>
      <c r="BE56" s="13"/>
      <c r="BF56" s="15"/>
      <c r="BG56" s="13"/>
      <c r="BH56" s="14"/>
      <c r="BI56" s="13"/>
      <c r="BJ56" s="13"/>
      <c r="BK56" s="15"/>
    </row>
    <row r="57" spans="1:63" ht="34.15" customHeight="1">
      <c r="A57" s="17" t="s">
        <v>62</v>
      </c>
      <c r="B57" s="18" t="s">
        <v>63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18"/>
      <c r="S57" s="18"/>
      <c r="T57" s="20">
        <f>T58</f>
        <v>7288.49</v>
      </c>
      <c r="U57" s="12">
        <v>892</v>
      </c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>
        <v>5720.7</v>
      </c>
      <c r="AI57" s="13">
        <v>892</v>
      </c>
      <c r="AJ57" s="13"/>
      <c r="AK57" s="13"/>
      <c r="AL57" s="13">
        <v>4828.7</v>
      </c>
      <c r="AM57" s="13"/>
      <c r="AN57" s="14"/>
      <c r="AO57" s="13"/>
      <c r="AP57" s="13"/>
      <c r="AQ57" s="15"/>
      <c r="AR57" s="13"/>
      <c r="AS57" s="14"/>
      <c r="AT57" s="13"/>
      <c r="AU57" s="13"/>
      <c r="AV57" s="15"/>
      <c r="AW57" s="13">
        <v>4905</v>
      </c>
      <c r="AX57" s="14"/>
      <c r="AY57" s="13"/>
      <c r="AZ57" s="13"/>
      <c r="BA57" s="15">
        <v>4905</v>
      </c>
      <c r="BB57" s="13"/>
      <c r="BC57" s="14"/>
      <c r="BD57" s="13"/>
      <c r="BE57" s="13"/>
      <c r="BF57" s="15"/>
      <c r="BG57" s="13"/>
      <c r="BH57" s="14"/>
      <c r="BI57" s="13"/>
      <c r="BJ57" s="13"/>
      <c r="BK57" s="15"/>
    </row>
    <row r="58" spans="1:63" ht="34.15" customHeight="1">
      <c r="A58" s="17" t="s">
        <v>64</v>
      </c>
      <c r="B58" s="18" t="s">
        <v>65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18"/>
      <c r="S58" s="18"/>
      <c r="T58" s="20">
        <f>T59+T66</f>
        <v>7288.49</v>
      </c>
      <c r="U58" s="12">
        <v>892</v>
      </c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>
        <v>5720.7</v>
      </c>
      <c r="AI58" s="13">
        <v>892</v>
      </c>
      <c r="AJ58" s="13"/>
      <c r="AK58" s="13"/>
      <c r="AL58" s="13">
        <v>4828.7</v>
      </c>
      <c r="AM58" s="13"/>
      <c r="AN58" s="14"/>
      <c r="AO58" s="13"/>
      <c r="AP58" s="13"/>
      <c r="AQ58" s="15"/>
      <c r="AR58" s="13"/>
      <c r="AS58" s="14"/>
      <c r="AT58" s="13"/>
      <c r="AU58" s="13"/>
      <c r="AV58" s="15"/>
      <c r="AW58" s="13">
        <v>4905</v>
      </c>
      <c r="AX58" s="14"/>
      <c r="AY58" s="13"/>
      <c r="AZ58" s="13"/>
      <c r="BA58" s="15">
        <v>4905</v>
      </c>
      <c r="BB58" s="13"/>
      <c r="BC58" s="14"/>
      <c r="BD58" s="13"/>
      <c r="BE58" s="13"/>
      <c r="BF58" s="15"/>
      <c r="BG58" s="13"/>
      <c r="BH58" s="14"/>
      <c r="BI58" s="13"/>
      <c r="BJ58" s="13"/>
      <c r="BK58" s="15"/>
    </row>
    <row r="59" spans="1:63" ht="34.15" customHeight="1">
      <c r="A59" s="17" t="s">
        <v>66</v>
      </c>
      <c r="B59" s="18" t="s">
        <v>67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18"/>
      <c r="S59" s="18"/>
      <c r="T59" s="20">
        <f>T60+T61+T62+T63+T64+T65</f>
        <v>1029.19</v>
      </c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>
        <v>891.8</v>
      </c>
      <c r="AI59" s="13"/>
      <c r="AJ59" s="13"/>
      <c r="AK59" s="13"/>
      <c r="AL59" s="13">
        <v>891.8</v>
      </c>
      <c r="AM59" s="13"/>
      <c r="AN59" s="14"/>
      <c r="AO59" s="13"/>
      <c r="AP59" s="13"/>
      <c r="AQ59" s="15"/>
      <c r="AR59" s="13"/>
      <c r="AS59" s="14"/>
      <c r="AT59" s="13"/>
      <c r="AU59" s="13"/>
      <c r="AV59" s="15"/>
      <c r="AW59" s="13">
        <v>891.8</v>
      </c>
      <c r="AX59" s="14"/>
      <c r="AY59" s="13"/>
      <c r="AZ59" s="13"/>
      <c r="BA59" s="15">
        <v>891.8</v>
      </c>
      <c r="BB59" s="13"/>
      <c r="BC59" s="14"/>
      <c r="BD59" s="13"/>
      <c r="BE59" s="13"/>
      <c r="BF59" s="15"/>
      <c r="BG59" s="13"/>
      <c r="BH59" s="14"/>
      <c r="BI59" s="13"/>
      <c r="BJ59" s="13"/>
      <c r="BK59" s="15"/>
    </row>
    <row r="60" spans="1:63" ht="34.15" customHeight="1">
      <c r="A60" s="17" t="s">
        <v>68</v>
      </c>
      <c r="B60" s="18" t="s">
        <v>69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18"/>
      <c r="S60" s="18"/>
      <c r="T60" s="20">
        <v>154.04</v>
      </c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>
        <v>83.2</v>
      </c>
      <c r="AI60" s="13"/>
      <c r="AJ60" s="13"/>
      <c r="AK60" s="13"/>
      <c r="AL60" s="13">
        <v>83.2</v>
      </c>
      <c r="AM60" s="13"/>
      <c r="AN60" s="14"/>
      <c r="AO60" s="13"/>
      <c r="AP60" s="13"/>
      <c r="AQ60" s="15"/>
      <c r="AR60" s="13"/>
      <c r="AS60" s="14"/>
      <c r="AT60" s="13"/>
      <c r="AU60" s="13"/>
      <c r="AV60" s="15"/>
      <c r="AW60" s="13">
        <v>83.2</v>
      </c>
      <c r="AX60" s="14"/>
      <c r="AY60" s="13"/>
      <c r="AZ60" s="13"/>
      <c r="BA60" s="15">
        <v>83.2</v>
      </c>
      <c r="BB60" s="13"/>
      <c r="BC60" s="14"/>
      <c r="BD60" s="13"/>
      <c r="BE60" s="13"/>
      <c r="BF60" s="15"/>
      <c r="BG60" s="13"/>
      <c r="BH60" s="14"/>
      <c r="BI60" s="13"/>
      <c r="BJ60" s="13"/>
      <c r="BK60" s="15"/>
    </row>
    <row r="61" spans="1:63" ht="51.4" customHeight="1">
      <c r="A61" s="17" t="s">
        <v>70</v>
      </c>
      <c r="B61" s="18" t="s">
        <v>71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  <c r="R61" s="18"/>
      <c r="S61" s="18"/>
      <c r="T61" s="20">
        <v>187.4</v>
      </c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>
        <v>160</v>
      </c>
      <c r="AI61" s="13"/>
      <c r="AJ61" s="13"/>
      <c r="AK61" s="13"/>
      <c r="AL61" s="13">
        <v>160</v>
      </c>
      <c r="AM61" s="13"/>
      <c r="AN61" s="14"/>
      <c r="AO61" s="13"/>
      <c r="AP61" s="13"/>
      <c r="AQ61" s="15"/>
      <c r="AR61" s="13"/>
      <c r="AS61" s="14"/>
      <c r="AT61" s="13"/>
      <c r="AU61" s="13"/>
      <c r="AV61" s="15"/>
      <c r="AW61" s="13">
        <v>160</v>
      </c>
      <c r="AX61" s="14"/>
      <c r="AY61" s="13"/>
      <c r="AZ61" s="13"/>
      <c r="BA61" s="15">
        <v>160</v>
      </c>
      <c r="BB61" s="13"/>
      <c r="BC61" s="14"/>
      <c r="BD61" s="13"/>
      <c r="BE61" s="13"/>
      <c r="BF61" s="15"/>
      <c r="BG61" s="13"/>
      <c r="BH61" s="14"/>
      <c r="BI61" s="13"/>
      <c r="BJ61" s="13"/>
      <c r="BK61" s="15"/>
    </row>
    <row r="62" spans="1:63" ht="34.15" customHeight="1">
      <c r="A62" s="17" t="s">
        <v>72</v>
      </c>
      <c r="B62" s="18" t="s">
        <v>73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/>
      <c r="R62" s="18"/>
      <c r="S62" s="18"/>
      <c r="T62" s="20">
        <v>135.1</v>
      </c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>
        <v>102</v>
      </c>
      <c r="AI62" s="13"/>
      <c r="AJ62" s="13"/>
      <c r="AK62" s="13"/>
      <c r="AL62" s="13">
        <v>102</v>
      </c>
      <c r="AM62" s="13"/>
      <c r="AN62" s="14"/>
      <c r="AO62" s="13"/>
      <c r="AP62" s="13"/>
      <c r="AQ62" s="15"/>
      <c r="AR62" s="13"/>
      <c r="AS62" s="14"/>
      <c r="AT62" s="13"/>
      <c r="AU62" s="13"/>
      <c r="AV62" s="15"/>
      <c r="AW62" s="13">
        <v>102</v>
      </c>
      <c r="AX62" s="14"/>
      <c r="AY62" s="13"/>
      <c r="AZ62" s="13"/>
      <c r="BA62" s="15">
        <v>102</v>
      </c>
      <c r="BB62" s="13"/>
      <c r="BC62" s="14"/>
      <c r="BD62" s="13"/>
      <c r="BE62" s="13"/>
      <c r="BF62" s="15"/>
      <c r="BG62" s="13"/>
      <c r="BH62" s="14"/>
      <c r="BI62" s="13"/>
      <c r="BJ62" s="13"/>
      <c r="BK62" s="15"/>
    </row>
    <row r="63" spans="1:63" ht="51.4" customHeight="1">
      <c r="A63" s="17" t="s">
        <v>74</v>
      </c>
      <c r="B63" s="18" t="s">
        <v>75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  <c r="R63" s="18"/>
      <c r="S63" s="18"/>
      <c r="T63" s="20">
        <v>195.02</v>
      </c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155.6</v>
      </c>
      <c r="AI63" s="13"/>
      <c r="AJ63" s="13"/>
      <c r="AK63" s="13"/>
      <c r="AL63" s="13">
        <v>155.6</v>
      </c>
      <c r="AM63" s="13"/>
      <c r="AN63" s="14"/>
      <c r="AO63" s="13"/>
      <c r="AP63" s="13"/>
      <c r="AQ63" s="15"/>
      <c r="AR63" s="13"/>
      <c r="AS63" s="14"/>
      <c r="AT63" s="13"/>
      <c r="AU63" s="13"/>
      <c r="AV63" s="15"/>
      <c r="AW63" s="13">
        <v>155.6</v>
      </c>
      <c r="AX63" s="14"/>
      <c r="AY63" s="13"/>
      <c r="AZ63" s="13"/>
      <c r="BA63" s="15">
        <v>155.6</v>
      </c>
      <c r="BB63" s="13"/>
      <c r="BC63" s="14"/>
      <c r="BD63" s="13"/>
      <c r="BE63" s="13"/>
      <c r="BF63" s="15"/>
      <c r="BG63" s="13"/>
      <c r="BH63" s="14"/>
      <c r="BI63" s="13"/>
      <c r="BJ63" s="13"/>
      <c r="BK63" s="15"/>
    </row>
    <row r="64" spans="1:63" ht="51.4" customHeight="1">
      <c r="A64" s="17" t="s">
        <v>76</v>
      </c>
      <c r="B64" s="18" t="s">
        <v>77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18"/>
      <c r="S64" s="18"/>
      <c r="T64" s="20">
        <v>121.23</v>
      </c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118.5</v>
      </c>
      <c r="AI64" s="13"/>
      <c r="AJ64" s="13"/>
      <c r="AK64" s="13"/>
      <c r="AL64" s="13">
        <v>118.5</v>
      </c>
      <c r="AM64" s="13"/>
      <c r="AN64" s="14"/>
      <c r="AO64" s="13"/>
      <c r="AP64" s="13"/>
      <c r="AQ64" s="15"/>
      <c r="AR64" s="13"/>
      <c r="AS64" s="14"/>
      <c r="AT64" s="13"/>
      <c r="AU64" s="13"/>
      <c r="AV64" s="15"/>
      <c r="AW64" s="13">
        <v>118.5</v>
      </c>
      <c r="AX64" s="14"/>
      <c r="AY64" s="13"/>
      <c r="AZ64" s="13"/>
      <c r="BA64" s="15">
        <v>118.5</v>
      </c>
      <c r="BB64" s="13"/>
      <c r="BC64" s="14"/>
      <c r="BD64" s="13"/>
      <c r="BE64" s="13"/>
      <c r="BF64" s="15"/>
      <c r="BG64" s="13"/>
      <c r="BH64" s="14"/>
      <c r="BI64" s="13"/>
      <c r="BJ64" s="13"/>
      <c r="BK64" s="15"/>
    </row>
    <row r="65" spans="1:63" ht="68.45" customHeight="1">
      <c r="A65" s="17" t="s">
        <v>78</v>
      </c>
      <c r="B65" s="18" t="s">
        <v>79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/>
      <c r="R65" s="18"/>
      <c r="S65" s="18"/>
      <c r="T65" s="20">
        <v>236.4</v>
      </c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272.5</v>
      </c>
      <c r="AI65" s="13"/>
      <c r="AJ65" s="13"/>
      <c r="AK65" s="13"/>
      <c r="AL65" s="13">
        <v>272.5</v>
      </c>
      <c r="AM65" s="13"/>
      <c r="AN65" s="14"/>
      <c r="AO65" s="13"/>
      <c r="AP65" s="13"/>
      <c r="AQ65" s="15"/>
      <c r="AR65" s="13"/>
      <c r="AS65" s="14"/>
      <c r="AT65" s="13"/>
      <c r="AU65" s="13"/>
      <c r="AV65" s="15"/>
      <c r="AW65" s="13">
        <v>272.5</v>
      </c>
      <c r="AX65" s="14"/>
      <c r="AY65" s="13"/>
      <c r="AZ65" s="13"/>
      <c r="BA65" s="15">
        <v>272.5</v>
      </c>
      <c r="BB65" s="13"/>
      <c r="BC65" s="14"/>
      <c r="BD65" s="13"/>
      <c r="BE65" s="13"/>
      <c r="BF65" s="15"/>
      <c r="BG65" s="13"/>
      <c r="BH65" s="14"/>
      <c r="BI65" s="13"/>
      <c r="BJ65" s="13"/>
      <c r="BK65" s="15"/>
    </row>
    <row r="66" spans="1:63" ht="34.15" customHeight="1">
      <c r="A66" s="17" t="s">
        <v>80</v>
      </c>
      <c r="B66" s="18" t="s">
        <v>81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18"/>
      <c r="S66" s="18"/>
      <c r="T66" s="20">
        <f>T67+T68+T75+T78+T81</f>
        <v>6259.3</v>
      </c>
      <c r="U66" s="12">
        <v>892</v>
      </c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>
        <v>4828.8999999999996</v>
      </c>
      <c r="AI66" s="13">
        <v>892</v>
      </c>
      <c r="AJ66" s="13"/>
      <c r="AK66" s="13"/>
      <c r="AL66" s="13">
        <v>3936.9</v>
      </c>
      <c r="AM66" s="13"/>
      <c r="AN66" s="14"/>
      <c r="AO66" s="13"/>
      <c r="AP66" s="13"/>
      <c r="AQ66" s="15"/>
      <c r="AR66" s="13"/>
      <c r="AS66" s="14"/>
      <c r="AT66" s="13"/>
      <c r="AU66" s="13"/>
      <c r="AV66" s="15"/>
      <c r="AW66" s="13">
        <v>4013.2</v>
      </c>
      <c r="AX66" s="14"/>
      <c r="AY66" s="13"/>
      <c r="AZ66" s="13"/>
      <c r="BA66" s="15">
        <v>4013.2</v>
      </c>
      <c r="BB66" s="13"/>
      <c r="BC66" s="14"/>
      <c r="BD66" s="13"/>
      <c r="BE66" s="13"/>
      <c r="BF66" s="15"/>
      <c r="BG66" s="13"/>
      <c r="BH66" s="14"/>
      <c r="BI66" s="13"/>
      <c r="BJ66" s="13"/>
      <c r="BK66" s="15"/>
    </row>
    <row r="67" spans="1:63" ht="34.15" customHeight="1">
      <c r="A67" s="17" t="s">
        <v>82</v>
      </c>
      <c r="B67" s="18" t="s">
        <v>83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8"/>
      <c r="S67" s="18"/>
      <c r="T67" s="20">
        <v>100</v>
      </c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>
        <v>100</v>
      </c>
      <c r="AI67" s="13"/>
      <c r="AJ67" s="13"/>
      <c r="AK67" s="13"/>
      <c r="AL67" s="13">
        <v>100</v>
      </c>
      <c r="AM67" s="13"/>
      <c r="AN67" s="14"/>
      <c r="AO67" s="13"/>
      <c r="AP67" s="13"/>
      <c r="AQ67" s="15"/>
      <c r="AR67" s="13"/>
      <c r="AS67" s="14"/>
      <c r="AT67" s="13"/>
      <c r="AU67" s="13"/>
      <c r="AV67" s="15"/>
      <c r="AW67" s="13">
        <v>100</v>
      </c>
      <c r="AX67" s="14"/>
      <c r="AY67" s="13"/>
      <c r="AZ67" s="13"/>
      <c r="BA67" s="15">
        <v>100</v>
      </c>
      <c r="BB67" s="13"/>
      <c r="BC67" s="14"/>
      <c r="BD67" s="13"/>
      <c r="BE67" s="13"/>
      <c r="BF67" s="15"/>
      <c r="BG67" s="13"/>
      <c r="BH67" s="14"/>
      <c r="BI67" s="13"/>
      <c r="BJ67" s="13"/>
      <c r="BK67" s="15"/>
    </row>
    <row r="68" spans="1:63" ht="34.15" customHeight="1">
      <c r="A68" s="17" t="s">
        <v>84</v>
      </c>
      <c r="B68" s="18" t="s">
        <v>85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18"/>
      <c r="S68" s="18"/>
      <c r="T68" s="20">
        <f>T69+T71+T73</f>
        <v>1695.21</v>
      </c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>
        <v>330</v>
      </c>
      <c r="AI68" s="13"/>
      <c r="AJ68" s="13"/>
      <c r="AK68" s="13"/>
      <c r="AL68" s="13">
        <v>330</v>
      </c>
      <c r="AM68" s="13"/>
      <c r="AN68" s="14"/>
      <c r="AO68" s="13"/>
      <c r="AP68" s="13"/>
      <c r="AQ68" s="15"/>
      <c r="AR68" s="13"/>
      <c r="AS68" s="14"/>
      <c r="AT68" s="13"/>
      <c r="AU68" s="13"/>
      <c r="AV68" s="15"/>
      <c r="AW68" s="13">
        <v>280</v>
      </c>
      <c r="AX68" s="14"/>
      <c r="AY68" s="13"/>
      <c r="AZ68" s="13"/>
      <c r="BA68" s="15">
        <v>280</v>
      </c>
      <c r="BB68" s="13"/>
      <c r="BC68" s="14"/>
      <c r="BD68" s="13"/>
      <c r="BE68" s="13"/>
      <c r="BF68" s="15"/>
      <c r="BG68" s="13"/>
      <c r="BH68" s="14"/>
      <c r="BI68" s="13"/>
      <c r="BJ68" s="13"/>
      <c r="BK68" s="15"/>
    </row>
    <row r="69" spans="1:63" ht="34.15" customHeight="1">
      <c r="A69" s="17" t="s">
        <v>35</v>
      </c>
      <c r="B69" s="18" t="s">
        <v>85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>
        <v>200</v>
      </c>
      <c r="R69" s="18"/>
      <c r="S69" s="18"/>
      <c r="T69" s="20">
        <f>T70</f>
        <v>200</v>
      </c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>
        <v>170</v>
      </c>
      <c r="AI69" s="13"/>
      <c r="AJ69" s="13"/>
      <c r="AK69" s="13"/>
      <c r="AL69" s="13">
        <v>170</v>
      </c>
      <c r="AM69" s="13"/>
      <c r="AN69" s="14"/>
      <c r="AO69" s="13"/>
      <c r="AP69" s="13"/>
      <c r="AQ69" s="15"/>
      <c r="AR69" s="13"/>
      <c r="AS69" s="14"/>
      <c r="AT69" s="13"/>
      <c r="AU69" s="13"/>
      <c r="AV69" s="15"/>
      <c r="AW69" s="13">
        <v>170</v>
      </c>
      <c r="AX69" s="14"/>
      <c r="AY69" s="13"/>
      <c r="AZ69" s="13"/>
      <c r="BA69" s="15">
        <v>170</v>
      </c>
      <c r="BB69" s="13"/>
      <c r="BC69" s="14"/>
      <c r="BD69" s="13"/>
      <c r="BE69" s="13"/>
      <c r="BF69" s="15"/>
      <c r="BG69" s="13"/>
      <c r="BH69" s="14"/>
      <c r="BI69" s="13"/>
      <c r="BJ69" s="13"/>
      <c r="BK69" s="15"/>
    </row>
    <row r="70" spans="1:63" ht="34.15" customHeight="1">
      <c r="A70" s="17" t="s">
        <v>86</v>
      </c>
      <c r="B70" s="18" t="s">
        <v>85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>
        <v>200</v>
      </c>
      <c r="R70" s="18" t="s">
        <v>33</v>
      </c>
      <c r="S70" s="18" t="s">
        <v>87</v>
      </c>
      <c r="T70" s="20">
        <v>200</v>
      </c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>
        <v>170</v>
      </c>
      <c r="AI70" s="13"/>
      <c r="AJ70" s="13"/>
      <c r="AK70" s="13"/>
      <c r="AL70" s="13">
        <v>170</v>
      </c>
      <c r="AM70" s="13"/>
      <c r="AN70" s="14"/>
      <c r="AO70" s="13"/>
      <c r="AP70" s="13"/>
      <c r="AQ70" s="15"/>
      <c r="AR70" s="13"/>
      <c r="AS70" s="14"/>
      <c r="AT70" s="13"/>
      <c r="AU70" s="13"/>
      <c r="AV70" s="15"/>
      <c r="AW70" s="13">
        <v>170</v>
      </c>
      <c r="AX70" s="14"/>
      <c r="AY70" s="13"/>
      <c r="AZ70" s="13"/>
      <c r="BA70" s="15">
        <v>170</v>
      </c>
      <c r="BB70" s="13"/>
      <c r="BC70" s="14"/>
      <c r="BD70" s="13"/>
      <c r="BE70" s="13"/>
      <c r="BF70" s="15"/>
      <c r="BG70" s="13"/>
      <c r="BH70" s="14"/>
      <c r="BI70" s="13"/>
      <c r="BJ70" s="13"/>
      <c r="BK70" s="15"/>
    </row>
    <row r="71" spans="1:63" ht="34.15" customHeight="1">
      <c r="A71" s="17" t="s">
        <v>39</v>
      </c>
      <c r="B71" s="18" t="s">
        <v>85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>
        <v>800</v>
      </c>
      <c r="R71" s="18"/>
      <c r="S71" s="18"/>
      <c r="T71" s="20">
        <f>T72</f>
        <v>20</v>
      </c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>
        <v>20</v>
      </c>
      <c r="AI71" s="13"/>
      <c r="AJ71" s="13"/>
      <c r="AK71" s="13"/>
      <c r="AL71" s="13">
        <v>20</v>
      </c>
      <c r="AM71" s="13"/>
      <c r="AN71" s="14"/>
      <c r="AO71" s="13"/>
      <c r="AP71" s="13"/>
      <c r="AQ71" s="15"/>
      <c r="AR71" s="13"/>
      <c r="AS71" s="14"/>
      <c r="AT71" s="13"/>
      <c r="AU71" s="13"/>
      <c r="AV71" s="15"/>
      <c r="AW71" s="13">
        <v>20</v>
      </c>
      <c r="AX71" s="14"/>
      <c r="AY71" s="13"/>
      <c r="AZ71" s="13"/>
      <c r="BA71" s="15">
        <v>20</v>
      </c>
      <c r="BB71" s="13"/>
      <c r="BC71" s="14"/>
      <c r="BD71" s="13"/>
      <c r="BE71" s="13"/>
      <c r="BF71" s="15"/>
      <c r="BG71" s="13"/>
      <c r="BH71" s="14"/>
      <c r="BI71" s="13"/>
      <c r="BJ71" s="13"/>
      <c r="BK71" s="15"/>
    </row>
    <row r="72" spans="1:63" ht="34.15" customHeight="1">
      <c r="A72" s="17" t="s">
        <v>86</v>
      </c>
      <c r="B72" s="18" t="s">
        <v>85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>
        <v>800</v>
      </c>
      <c r="R72" s="18" t="s">
        <v>33</v>
      </c>
      <c r="S72" s="18" t="s">
        <v>87</v>
      </c>
      <c r="T72" s="20">
        <v>20</v>
      </c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>
        <v>20</v>
      </c>
      <c r="AI72" s="13"/>
      <c r="AJ72" s="13"/>
      <c r="AK72" s="13"/>
      <c r="AL72" s="13">
        <v>20</v>
      </c>
      <c r="AM72" s="13"/>
      <c r="AN72" s="14"/>
      <c r="AO72" s="13"/>
      <c r="AP72" s="13"/>
      <c r="AQ72" s="15"/>
      <c r="AR72" s="13"/>
      <c r="AS72" s="14"/>
      <c r="AT72" s="13"/>
      <c r="AU72" s="13"/>
      <c r="AV72" s="15"/>
      <c r="AW72" s="13">
        <v>20</v>
      </c>
      <c r="AX72" s="14"/>
      <c r="AY72" s="13"/>
      <c r="AZ72" s="13"/>
      <c r="BA72" s="15">
        <v>20</v>
      </c>
      <c r="BB72" s="13"/>
      <c r="BC72" s="14"/>
      <c r="BD72" s="13"/>
      <c r="BE72" s="13"/>
      <c r="BF72" s="15"/>
      <c r="BG72" s="13"/>
      <c r="BH72" s="14"/>
      <c r="BI72" s="13"/>
      <c r="BJ72" s="13"/>
      <c r="BK72" s="15"/>
    </row>
    <row r="73" spans="1:63" ht="34.15" customHeight="1">
      <c r="A73" s="17" t="s">
        <v>88</v>
      </c>
      <c r="B73" s="18" t="s">
        <v>85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>
        <v>800</v>
      </c>
      <c r="R73" s="18"/>
      <c r="S73" s="18"/>
      <c r="T73" s="20">
        <f>T74</f>
        <v>1475.21</v>
      </c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>
        <v>140</v>
      </c>
      <c r="AI73" s="13"/>
      <c r="AJ73" s="13"/>
      <c r="AK73" s="13"/>
      <c r="AL73" s="13">
        <v>140</v>
      </c>
      <c r="AM73" s="13"/>
      <c r="AN73" s="14"/>
      <c r="AO73" s="13"/>
      <c r="AP73" s="13"/>
      <c r="AQ73" s="15"/>
      <c r="AR73" s="13"/>
      <c r="AS73" s="14"/>
      <c r="AT73" s="13"/>
      <c r="AU73" s="13"/>
      <c r="AV73" s="15"/>
      <c r="AW73" s="13">
        <v>90</v>
      </c>
      <c r="AX73" s="14"/>
      <c r="AY73" s="13"/>
      <c r="AZ73" s="13"/>
      <c r="BA73" s="15">
        <v>90</v>
      </c>
      <c r="BB73" s="13"/>
      <c r="BC73" s="14"/>
      <c r="BD73" s="13"/>
      <c r="BE73" s="13"/>
      <c r="BF73" s="15"/>
      <c r="BG73" s="13"/>
      <c r="BH73" s="14"/>
      <c r="BI73" s="13"/>
      <c r="BJ73" s="13"/>
      <c r="BK73" s="15"/>
    </row>
    <row r="74" spans="1:63" ht="34.15" customHeight="1">
      <c r="A74" s="17" t="s">
        <v>86</v>
      </c>
      <c r="B74" s="18" t="s">
        <v>85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>
        <v>800</v>
      </c>
      <c r="R74" s="18" t="s">
        <v>33</v>
      </c>
      <c r="S74" s="18" t="s">
        <v>87</v>
      </c>
      <c r="T74" s="20">
        <f>1435.4+39.81</f>
        <v>1475.21</v>
      </c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>
        <v>140</v>
      </c>
      <c r="AI74" s="13"/>
      <c r="AJ74" s="13"/>
      <c r="AK74" s="13"/>
      <c r="AL74" s="13">
        <v>140</v>
      </c>
      <c r="AM74" s="13"/>
      <c r="AN74" s="14"/>
      <c r="AO74" s="13"/>
      <c r="AP74" s="13"/>
      <c r="AQ74" s="15"/>
      <c r="AR74" s="13"/>
      <c r="AS74" s="14"/>
      <c r="AT74" s="13"/>
      <c r="AU74" s="13"/>
      <c r="AV74" s="15"/>
      <c r="AW74" s="13">
        <v>90</v>
      </c>
      <c r="AX74" s="14"/>
      <c r="AY74" s="13"/>
      <c r="AZ74" s="13"/>
      <c r="BA74" s="15">
        <v>90</v>
      </c>
      <c r="BB74" s="13"/>
      <c r="BC74" s="14"/>
      <c r="BD74" s="13"/>
      <c r="BE74" s="13"/>
      <c r="BF74" s="15"/>
      <c r="BG74" s="13"/>
      <c r="BH74" s="14"/>
      <c r="BI74" s="13"/>
      <c r="BJ74" s="13"/>
      <c r="BK74" s="15"/>
    </row>
    <row r="75" spans="1:63" ht="34.15" customHeight="1">
      <c r="A75" s="17" t="s">
        <v>89</v>
      </c>
      <c r="B75" s="18" t="s">
        <v>90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 s="18"/>
      <c r="S75" s="18"/>
      <c r="T75" s="20">
        <f>T76</f>
        <v>2795.1</v>
      </c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>
        <v>2906.9</v>
      </c>
      <c r="AI75" s="13"/>
      <c r="AJ75" s="13"/>
      <c r="AK75" s="13"/>
      <c r="AL75" s="13">
        <v>2906.9</v>
      </c>
      <c r="AM75" s="13"/>
      <c r="AN75" s="14"/>
      <c r="AO75" s="13"/>
      <c r="AP75" s="13"/>
      <c r="AQ75" s="15"/>
      <c r="AR75" s="13"/>
      <c r="AS75" s="14"/>
      <c r="AT75" s="13"/>
      <c r="AU75" s="13"/>
      <c r="AV75" s="15"/>
      <c r="AW75" s="13">
        <v>3023.2</v>
      </c>
      <c r="AX75" s="14"/>
      <c r="AY75" s="13"/>
      <c r="AZ75" s="13"/>
      <c r="BA75" s="15">
        <v>3023.2</v>
      </c>
      <c r="BB75" s="13"/>
      <c r="BC75" s="14"/>
      <c r="BD75" s="13"/>
      <c r="BE75" s="13"/>
      <c r="BF75" s="15"/>
      <c r="BG75" s="13"/>
      <c r="BH75" s="14"/>
      <c r="BI75" s="13"/>
      <c r="BJ75" s="13"/>
      <c r="BK75" s="15"/>
    </row>
    <row r="76" spans="1:63" ht="34.15" customHeight="1">
      <c r="A76" s="17" t="s">
        <v>91</v>
      </c>
      <c r="B76" s="18" t="s">
        <v>90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>
        <v>300</v>
      </c>
      <c r="R76" s="18"/>
      <c r="S76" s="18"/>
      <c r="T76" s="20">
        <f>T77</f>
        <v>2795.1</v>
      </c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>
        <v>2906.9</v>
      </c>
      <c r="AI76" s="13"/>
      <c r="AJ76" s="13"/>
      <c r="AK76" s="13"/>
      <c r="AL76" s="13">
        <v>2906.9</v>
      </c>
      <c r="AM76" s="13"/>
      <c r="AN76" s="14"/>
      <c r="AO76" s="13"/>
      <c r="AP76" s="13"/>
      <c r="AQ76" s="15"/>
      <c r="AR76" s="13"/>
      <c r="AS76" s="14"/>
      <c r="AT76" s="13"/>
      <c r="AU76" s="13"/>
      <c r="AV76" s="15"/>
      <c r="AW76" s="13">
        <v>3023.2</v>
      </c>
      <c r="AX76" s="14"/>
      <c r="AY76" s="13"/>
      <c r="AZ76" s="13"/>
      <c r="BA76" s="15">
        <v>3023.2</v>
      </c>
      <c r="BB76" s="13"/>
      <c r="BC76" s="14"/>
      <c r="BD76" s="13"/>
      <c r="BE76" s="13"/>
      <c r="BF76" s="15"/>
      <c r="BG76" s="13"/>
      <c r="BH76" s="14"/>
      <c r="BI76" s="13"/>
      <c r="BJ76" s="13"/>
      <c r="BK76" s="15"/>
    </row>
    <row r="77" spans="1:63" ht="34.15" customHeight="1">
      <c r="A77" s="17" t="s">
        <v>92</v>
      </c>
      <c r="B77" s="18" t="s">
        <v>90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>
        <v>300</v>
      </c>
      <c r="R77" s="18" t="s">
        <v>93</v>
      </c>
      <c r="S77" s="18" t="s">
        <v>33</v>
      </c>
      <c r="T77" s="20">
        <v>2795.1</v>
      </c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>
        <v>2906.9</v>
      </c>
      <c r="AI77" s="13"/>
      <c r="AJ77" s="13"/>
      <c r="AK77" s="13"/>
      <c r="AL77" s="13">
        <v>2906.9</v>
      </c>
      <c r="AM77" s="13"/>
      <c r="AN77" s="14"/>
      <c r="AO77" s="13"/>
      <c r="AP77" s="13"/>
      <c r="AQ77" s="15"/>
      <c r="AR77" s="13"/>
      <c r="AS77" s="14"/>
      <c r="AT77" s="13"/>
      <c r="AU77" s="13"/>
      <c r="AV77" s="15"/>
      <c r="AW77" s="13">
        <v>3023.2</v>
      </c>
      <c r="AX77" s="14"/>
      <c r="AY77" s="13"/>
      <c r="AZ77" s="13"/>
      <c r="BA77" s="15">
        <v>3023.2</v>
      </c>
      <c r="BB77" s="13"/>
      <c r="BC77" s="14"/>
      <c r="BD77" s="13"/>
      <c r="BE77" s="13"/>
      <c r="BF77" s="15"/>
      <c r="BG77" s="13"/>
      <c r="BH77" s="14"/>
      <c r="BI77" s="13"/>
      <c r="BJ77" s="13"/>
      <c r="BK77" s="15"/>
    </row>
    <row r="78" spans="1:63" ht="51.4" customHeight="1">
      <c r="A78" s="17" t="s">
        <v>94</v>
      </c>
      <c r="B78" s="18" t="s">
        <v>95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/>
      <c r="R78" s="18"/>
      <c r="S78" s="18"/>
      <c r="T78" s="20">
        <f>T79</f>
        <v>800.19</v>
      </c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>
        <v>600</v>
      </c>
      <c r="AI78" s="13"/>
      <c r="AJ78" s="13"/>
      <c r="AK78" s="13"/>
      <c r="AL78" s="13">
        <v>600</v>
      </c>
      <c r="AM78" s="13"/>
      <c r="AN78" s="14"/>
      <c r="AO78" s="13"/>
      <c r="AP78" s="13"/>
      <c r="AQ78" s="15"/>
      <c r="AR78" s="13"/>
      <c r="AS78" s="14"/>
      <c r="AT78" s="13"/>
      <c r="AU78" s="13"/>
      <c r="AV78" s="15"/>
      <c r="AW78" s="13">
        <v>610</v>
      </c>
      <c r="AX78" s="14"/>
      <c r="AY78" s="13"/>
      <c r="AZ78" s="13"/>
      <c r="BA78" s="15">
        <v>610</v>
      </c>
      <c r="BB78" s="13"/>
      <c r="BC78" s="14"/>
      <c r="BD78" s="13"/>
      <c r="BE78" s="13"/>
      <c r="BF78" s="15"/>
      <c r="BG78" s="13"/>
      <c r="BH78" s="14"/>
      <c r="BI78" s="13"/>
      <c r="BJ78" s="13"/>
      <c r="BK78" s="15"/>
    </row>
    <row r="79" spans="1:63" ht="34.15" customHeight="1">
      <c r="A79" s="17" t="s">
        <v>35</v>
      </c>
      <c r="B79" s="18" t="s">
        <v>95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>
        <v>200</v>
      </c>
      <c r="R79" s="18"/>
      <c r="S79" s="18"/>
      <c r="T79" s="20">
        <f>T80</f>
        <v>800.19</v>
      </c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>
        <v>600</v>
      </c>
      <c r="AI79" s="13"/>
      <c r="AJ79" s="13"/>
      <c r="AK79" s="13"/>
      <c r="AL79" s="13">
        <v>600</v>
      </c>
      <c r="AM79" s="13"/>
      <c r="AN79" s="14"/>
      <c r="AO79" s="13"/>
      <c r="AP79" s="13"/>
      <c r="AQ79" s="15"/>
      <c r="AR79" s="13"/>
      <c r="AS79" s="14"/>
      <c r="AT79" s="13"/>
      <c r="AU79" s="13"/>
      <c r="AV79" s="15"/>
      <c r="AW79" s="13">
        <v>610</v>
      </c>
      <c r="AX79" s="14"/>
      <c r="AY79" s="13"/>
      <c r="AZ79" s="13"/>
      <c r="BA79" s="15">
        <v>610</v>
      </c>
      <c r="BB79" s="13"/>
      <c r="BC79" s="14"/>
      <c r="BD79" s="13"/>
      <c r="BE79" s="13"/>
      <c r="BF79" s="15"/>
      <c r="BG79" s="13"/>
      <c r="BH79" s="14"/>
      <c r="BI79" s="13"/>
      <c r="BJ79" s="13"/>
      <c r="BK79" s="15"/>
    </row>
    <row r="80" spans="1:63" ht="34.15" customHeight="1">
      <c r="A80" s="17" t="s">
        <v>86</v>
      </c>
      <c r="B80" s="18" t="s">
        <v>95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>
        <v>200</v>
      </c>
      <c r="R80" s="18" t="s">
        <v>33</v>
      </c>
      <c r="S80" s="18" t="s">
        <v>87</v>
      </c>
      <c r="T80" s="20">
        <f>840-39.81</f>
        <v>800.19</v>
      </c>
      <c r="U80" s="12"/>
      <c r="V80" s="12"/>
      <c r="W80" s="12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>
        <v>600</v>
      </c>
      <c r="AI80" s="13"/>
      <c r="AJ80" s="13"/>
      <c r="AK80" s="13"/>
      <c r="AL80" s="13">
        <v>600</v>
      </c>
      <c r="AM80" s="13"/>
      <c r="AN80" s="14"/>
      <c r="AO80" s="13"/>
      <c r="AP80" s="13"/>
      <c r="AQ80" s="15"/>
      <c r="AR80" s="13"/>
      <c r="AS80" s="14"/>
      <c r="AT80" s="13"/>
      <c r="AU80" s="13"/>
      <c r="AV80" s="15"/>
      <c r="AW80" s="13">
        <v>610</v>
      </c>
      <c r="AX80" s="14"/>
      <c r="AY80" s="13"/>
      <c r="AZ80" s="13"/>
      <c r="BA80" s="15">
        <v>610</v>
      </c>
      <c r="BB80" s="13"/>
      <c r="BC80" s="14"/>
      <c r="BD80" s="13"/>
      <c r="BE80" s="13"/>
      <c r="BF80" s="15"/>
      <c r="BG80" s="13"/>
      <c r="BH80" s="14"/>
      <c r="BI80" s="13"/>
      <c r="BJ80" s="13"/>
      <c r="BK80" s="15"/>
    </row>
    <row r="81" spans="1:63" ht="34.15" customHeight="1">
      <c r="A81" s="17" t="s">
        <v>96</v>
      </c>
      <c r="B81" s="18" t="s">
        <v>97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  <c r="R81" s="18"/>
      <c r="S81" s="18"/>
      <c r="T81" s="20">
        <f>T82+T84+T86+T88</f>
        <v>868.79999999999984</v>
      </c>
      <c r="U81" s="12">
        <v>892</v>
      </c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>
        <v>892</v>
      </c>
      <c r="AI81" s="13">
        <v>892</v>
      </c>
      <c r="AJ81" s="13"/>
      <c r="AK81" s="13"/>
      <c r="AL81" s="13"/>
      <c r="AM81" s="13"/>
      <c r="AN81" s="14"/>
      <c r="AO81" s="13"/>
      <c r="AP81" s="13"/>
      <c r="AQ81" s="15"/>
      <c r="AR81" s="13"/>
      <c r="AS81" s="14"/>
      <c r="AT81" s="13"/>
      <c r="AU81" s="13"/>
      <c r="AV81" s="15"/>
      <c r="AW81" s="13"/>
      <c r="AX81" s="14"/>
      <c r="AY81" s="13"/>
      <c r="AZ81" s="13"/>
      <c r="BA81" s="15"/>
      <c r="BB81" s="13"/>
      <c r="BC81" s="14"/>
      <c r="BD81" s="13"/>
      <c r="BE81" s="13"/>
      <c r="BF81" s="15"/>
      <c r="BG81" s="13"/>
      <c r="BH81" s="14"/>
      <c r="BI81" s="13"/>
      <c r="BJ81" s="13"/>
      <c r="BK81" s="15"/>
    </row>
    <row r="82" spans="1:63" ht="34.15" customHeight="1">
      <c r="A82" s="17" t="s">
        <v>54</v>
      </c>
      <c r="B82" s="18" t="s">
        <v>97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>
        <v>100</v>
      </c>
      <c r="R82" s="18"/>
      <c r="S82" s="18"/>
      <c r="T82" s="20">
        <f>T83</f>
        <v>587.79</v>
      </c>
      <c r="U82" s="12">
        <v>587.79</v>
      </c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>
        <v>587.79</v>
      </c>
      <c r="AI82" s="13">
        <v>587.79</v>
      </c>
      <c r="AJ82" s="13"/>
      <c r="AK82" s="13"/>
      <c r="AL82" s="13"/>
      <c r="AM82" s="13"/>
      <c r="AN82" s="14"/>
      <c r="AO82" s="13"/>
      <c r="AP82" s="13"/>
      <c r="AQ82" s="15"/>
      <c r="AR82" s="13"/>
      <c r="AS82" s="14"/>
      <c r="AT82" s="13"/>
      <c r="AU82" s="13"/>
      <c r="AV82" s="15"/>
      <c r="AW82" s="13"/>
      <c r="AX82" s="14"/>
      <c r="AY82" s="13"/>
      <c r="AZ82" s="13"/>
      <c r="BA82" s="15"/>
      <c r="BB82" s="13"/>
      <c r="BC82" s="14"/>
      <c r="BD82" s="13"/>
      <c r="BE82" s="13"/>
      <c r="BF82" s="15"/>
      <c r="BG82" s="13"/>
      <c r="BH82" s="14"/>
      <c r="BI82" s="13"/>
      <c r="BJ82" s="13"/>
      <c r="BK82" s="15"/>
    </row>
    <row r="83" spans="1:63" ht="34.15" customHeight="1">
      <c r="A83" s="17" t="s">
        <v>98</v>
      </c>
      <c r="B83" s="18" t="s">
        <v>97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>
        <v>100</v>
      </c>
      <c r="R83" s="18" t="s">
        <v>99</v>
      </c>
      <c r="S83" s="18" t="s">
        <v>44</v>
      </c>
      <c r="T83" s="20">
        <v>587.79</v>
      </c>
      <c r="U83" s="12">
        <v>587.79</v>
      </c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>
        <v>587.79</v>
      </c>
      <c r="AI83" s="13">
        <v>587.79</v>
      </c>
      <c r="AJ83" s="13"/>
      <c r="AK83" s="13"/>
      <c r="AL83" s="13"/>
      <c r="AM83" s="13"/>
      <c r="AN83" s="14"/>
      <c r="AO83" s="13"/>
      <c r="AP83" s="13"/>
      <c r="AQ83" s="15"/>
      <c r="AR83" s="13"/>
      <c r="AS83" s="14"/>
      <c r="AT83" s="13"/>
      <c r="AU83" s="13"/>
      <c r="AV83" s="15"/>
      <c r="AW83" s="13"/>
      <c r="AX83" s="14"/>
      <c r="AY83" s="13"/>
      <c r="AZ83" s="13"/>
      <c r="BA83" s="15"/>
      <c r="BB83" s="13"/>
      <c r="BC83" s="14"/>
      <c r="BD83" s="13"/>
      <c r="BE83" s="13"/>
      <c r="BF83" s="15"/>
      <c r="BG83" s="13"/>
      <c r="BH83" s="14"/>
      <c r="BI83" s="13"/>
      <c r="BJ83" s="13"/>
      <c r="BK83" s="15"/>
    </row>
    <row r="84" spans="1:63" ht="34.15" customHeight="1">
      <c r="A84" s="17" t="s">
        <v>61</v>
      </c>
      <c r="B84" s="18" t="s">
        <v>97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9">
        <v>100</v>
      </c>
      <c r="R84" s="18"/>
      <c r="S84" s="18"/>
      <c r="T84" s="20">
        <f>T85</f>
        <v>0.8</v>
      </c>
      <c r="U84" s="12">
        <v>0.8</v>
      </c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>
        <v>0.8</v>
      </c>
      <c r="AI84" s="13">
        <v>0.8</v>
      </c>
      <c r="AJ84" s="13"/>
      <c r="AK84" s="13"/>
      <c r="AL84" s="13"/>
      <c r="AM84" s="13"/>
      <c r="AN84" s="14"/>
      <c r="AO84" s="13"/>
      <c r="AP84" s="13"/>
      <c r="AQ84" s="15"/>
      <c r="AR84" s="13"/>
      <c r="AS84" s="14"/>
      <c r="AT84" s="13"/>
      <c r="AU84" s="13"/>
      <c r="AV84" s="15"/>
      <c r="AW84" s="13"/>
      <c r="AX84" s="14"/>
      <c r="AY84" s="13"/>
      <c r="AZ84" s="13"/>
      <c r="BA84" s="15"/>
      <c r="BB84" s="13"/>
      <c r="BC84" s="14"/>
      <c r="BD84" s="13"/>
      <c r="BE84" s="13"/>
      <c r="BF84" s="15"/>
      <c r="BG84" s="13"/>
      <c r="BH84" s="14"/>
      <c r="BI84" s="13"/>
      <c r="BJ84" s="13"/>
      <c r="BK84" s="15"/>
    </row>
    <row r="85" spans="1:63" ht="34.15" customHeight="1">
      <c r="A85" s="17" t="s">
        <v>98</v>
      </c>
      <c r="B85" s="18" t="s">
        <v>97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>
        <v>100</v>
      </c>
      <c r="R85" s="18" t="s">
        <v>99</v>
      </c>
      <c r="S85" s="18" t="s">
        <v>44</v>
      </c>
      <c r="T85" s="20">
        <v>0.8</v>
      </c>
      <c r="U85" s="12">
        <v>0.8</v>
      </c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>
        <v>0.8</v>
      </c>
      <c r="AI85" s="13">
        <v>0.8</v>
      </c>
      <c r="AJ85" s="13"/>
      <c r="AK85" s="13"/>
      <c r="AL85" s="13"/>
      <c r="AM85" s="13"/>
      <c r="AN85" s="14"/>
      <c r="AO85" s="13"/>
      <c r="AP85" s="13"/>
      <c r="AQ85" s="15"/>
      <c r="AR85" s="13"/>
      <c r="AS85" s="14"/>
      <c r="AT85" s="13"/>
      <c r="AU85" s="13"/>
      <c r="AV85" s="15"/>
      <c r="AW85" s="13"/>
      <c r="AX85" s="14"/>
      <c r="AY85" s="13"/>
      <c r="AZ85" s="13"/>
      <c r="BA85" s="15"/>
      <c r="BB85" s="13"/>
      <c r="BC85" s="14"/>
      <c r="BD85" s="13"/>
      <c r="BE85" s="13"/>
      <c r="BF85" s="15"/>
      <c r="BG85" s="13"/>
      <c r="BH85" s="14"/>
      <c r="BI85" s="13"/>
      <c r="BJ85" s="13"/>
      <c r="BK85" s="15"/>
    </row>
    <row r="86" spans="1:63" ht="51.4" customHeight="1">
      <c r="A86" s="17" t="s">
        <v>55</v>
      </c>
      <c r="B86" s="18" t="s">
        <v>97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>
        <v>100</v>
      </c>
      <c r="R86" s="18"/>
      <c r="S86" s="18"/>
      <c r="T86" s="20">
        <f>T87</f>
        <v>176.07</v>
      </c>
      <c r="U86" s="12">
        <v>176.07</v>
      </c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>
        <v>176.07</v>
      </c>
      <c r="AI86" s="13">
        <v>176.07</v>
      </c>
      <c r="AJ86" s="13"/>
      <c r="AK86" s="13"/>
      <c r="AL86" s="13"/>
      <c r="AM86" s="13"/>
      <c r="AN86" s="14"/>
      <c r="AO86" s="13"/>
      <c r="AP86" s="13"/>
      <c r="AQ86" s="15"/>
      <c r="AR86" s="13"/>
      <c r="AS86" s="14"/>
      <c r="AT86" s="13"/>
      <c r="AU86" s="13"/>
      <c r="AV86" s="15"/>
      <c r="AW86" s="13"/>
      <c r="AX86" s="14"/>
      <c r="AY86" s="13"/>
      <c r="AZ86" s="13"/>
      <c r="BA86" s="15"/>
      <c r="BB86" s="13"/>
      <c r="BC86" s="14"/>
      <c r="BD86" s="13"/>
      <c r="BE86" s="13"/>
      <c r="BF86" s="15"/>
      <c r="BG86" s="13"/>
      <c r="BH86" s="14"/>
      <c r="BI86" s="13"/>
      <c r="BJ86" s="13"/>
      <c r="BK86" s="15"/>
    </row>
    <row r="87" spans="1:63" ht="34.15" customHeight="1">
      <c r="A87" s="17" t="s">
        <v>98</v>
      </c>
      <c r="B87" s="18" t="s">
        <v>97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>
        <v>100</v>
      </c>
      <c r="R87" s="18" t="s">
        <v>99</v>
      </c>
      <c r="S87" s="18" t="s">
        <v>44</v>
      </c>
      <c r="T87" s="20">
        <v>176.07</v>
      </c>
      <c r="U87" s="12">
        <v>176.07</v>
      </c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>
        <v>176.07</v>
      </c>
      <c r="AI87" s="13">
        <v>176.07</v>
      </c>
      <c r="AJ87" s="13"/>
      <c r="AK87" s="13"/>
      <c r="AL87" s="13"/>
      <c r="AM87" s="13"/>
      <c r="AN87" s="14"/>
      <c r="AO87" s="13"/>
      <c r="AP87" s="13"/>
      <c r="AQ87" s="15"/>
      <c r="AR87" s="13"/>
      <c r="AS87" s="14"/>
      <c r="AT87" s="13"/>
      <c r="AU87" s="13"/>
      <c r="AV87" s="15"/>
      <c r="AW87" s="13"/>
      <c r="AX87" s="14"/>
      <c r="AY87" s="13"/>
      <c r="AZ87" s="13"/>
      <c r="BA87" s="15"/>
      <c r="BB87" s="13"/>
      <c r="BC87" s="14"/>
      <c r="BD87" s="13"/>
      <c r="BE87" s="13"/>
      <c r="BF87" s="15"/>
      <c r="BG87" s="13"/>
      <c r="BH87" s="14"/>
      <c r="BI87" s="13"/>
      <c r="BJ87" s="13"/>
      <c r="BK87" s="15"/>
    </row>
    <row r="88" spans="1:63" ht="34.15" customHeight="1">
      <c r="A88" s="17" t="s">
        <v>35</v>
      </c>
      <c r="B88" s="18" t="s">
        <v>97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>
        <v>200</v>
      </c>
      <c r="R88" s="18"/>
      <c r="S88" s="18"/>
      <c r="T88" s="20">
        <f>T89</f>
        <v>104.14</v>
      </c>
      <c r="U88" s="12">
        <v>127.34</v>
      </c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>
        <v>127.34</v>
      </c>
      <c r="AI88" s="13">
        <v>127.34</v>
      </c>
      <c r="AJ88" s="13"/>
      <c r="AK88" s="13"/>
      <c r="AL88" s="13"/>
      <c r="AM88" s="13"/>
      <c r="AN88" s="14"/>
      <c r="AO88" s="13"/>
      <c r="AP88" s="13"/>
      <c r="AQ88" s="15"/>
      <c r="AR88" s="13"/>
      <c r="AS88" s="14"/>
      <c r="AT88" s="13"/>
      <c r="AU88" s="13"/>
      <c r="AV88" s="15"/>
      <c r="AW88" s="13"/>
      <c r="AX88" s="14"/>
      <c r="AY88" s="13"/>
      <c r="AZ88" s="13"/>
      <c r="BA88" s="15"/>
      <c r="BB88" s="13"/>
      <c r="BC88" s="14"/>
      <c r="BD88" s="13"/>
      <c r="BE88" s="13"/>
      <c r="BF88" s="15"/>
      <c r="BG88" s="13"/>
      <c r="BH88" s="14"/>
      <c r="BI88" s="13"/>
      <c r="BJ88" s="13"/>
      <c r="BK88" s="15"/>
    </row>
    <row r="89" spans="1:63" ht="34.15" customHeight="1">
      <c r="A89" s="17" t="s">
        <v>98</v>
      </c>
      <c r="B89" s="18" t="s">
        <v>97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>
        <v>200</v>
      </c>
      <c r="R89" s="18" t="s">
        <v>99</v>
      </c>
      <c r="S89" s="18" t="s">
        <v>44</v>
      </c>
      <c r="T89" s="20">
        <v>104.14</v>
      </c>
      <c r="U89" s="12">
        <v>127.34</v>
      </c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>
        <v>127.34</v>
      </c>
      <c r="AI89" s="13">
        <v>127.34</v>
      </c>
      <c r="AJ89" s="13"/>
      <c r="AK89" s="13"/>
      <c r="AL89" s="13"/>
      <c r="AM89" s="13"/>
      <c r="AN89" s="14"/>
      <c r="AO89" s="13"/>
      <c r="AP89" s="13"/>
      <c r="AQ89" s="15"/>
      <c r="AR89" s="13"/>
      <c r="AS89" s="14"/>
      <c r="AT89" s="13"/>
      <c r="AU89" s="13"/>
      <c r="AV89" s="15"/>
      <c r="AW89" s="13"/>
      <c r="AX89" s="14"/>
      <c r="AY89" s="13"/>
      <c r="AZ89" s="13"/>
      <c r="BA89" s="15"/>
      <c r="BB89" s="13"/>
      <c r="BC89" s="14"/>
      <c r="BD89" s="13"/>
      <c r="BE89" s="13"/>
      <c r="BF89" s="15"/>
      <c r="BG89" s="13"/>
      <c r="BH89" s="14"/>
      <c r="BI89" s="13"/>
      <c r="BJ89" s="13"/>
      <c r="BK89" s="15"/>
    </row>
    <row r="90" spans="1:63" ht="34.15" customHeight="1">
      <c r="A90" s="22" t="s">
        <v>100</v>
      </c>
      <c r="B90" s="23" t="s">
        <v>101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4"/>
      <c r="R90" s="23"/>
      <c r="S90" s="23"/>
      <c r="T90" s="25">
        <f>T91</f>
        <v>160647.17000000001</v>
      </c>
      <c r="U90" s="12"/>
      <c r="V90" s="12">
        <v>25127.4</v>
      </c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>
        <v>104440</v>
      </c>
      <c r="AI90" s="13"/>
      <c r="AJ90" s="13"/>
      <c r="AK90" s="13"/>
      <c r="AL90" s="13">
        <v>104440</v>
      </c>
      <c r="AM90" s="13"/>
      <c r="AN90" s="14"/>
      <c r="AO90" s="13"/>
      <c r="AP90" s="13"/>
      <c r="AQ90" s="15"/>
      <c r="AR90" s="13"/>
      <c r="AS90" s="14"/>
      <c r="AT90" s="13"/>
      <c r="AU90" s="13"/>
      <c r="AV90" s="15"/>
      <c r="AW90" s="13">
        <v>102841.96</v>
      </c>
      <c r="AX90" s="14"/>
      <c r="AY90" s="13"/>
      <c r="AZ90" s="13"/>
      <c r="BA90" s="15">
        <v>102841.96</v>
      </c>
      <c r="BB90" s="13"/>
      <c r="BC90" s="14"/>
      <c r="BD90" s="13"/>
      <c r="BE90" s="13"/>
      <c r="BF90" s="15"/>
      <c r="BG90" s="13"/>
      <c r="BH90" s="14"/>
      <c r="BI90" s="13"/>
      <c r="BJ90" s="13"/>
      <c r="BK90" s="15"/>
    </row>
    <row r="91" spans="1:63" ht="51.4" customHeight="1">
      <c r="A91" s="17" t="s">
        <v>102</v>
      </c>
      <c r="B91" s="18" t="s">
        <v>103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9"/>
      <c r="R91" s="18"/>
      <c r="S91" s="18"/>
      <c r="T91" s="20">
        <f>T92+T260</f>
        <v>160647.17000000001</v>
      </c>
      <c r="U91" s="12"/>
      <c r="V91" s="12">
        <v>25127.4</v>
      </c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>
        <v>104440</v>
      </c>
      <c r="AI91" s="13"/>
      <c r="AJ91" s="13"/>
      <c r="AK91" s="13"/>
      <c r="AL91" s="13">
        <v>104440</v>
      </c>
      <c r="AM91" s="13"/>
      <c r="AN91" s="14"/>
      <c r="AO91" s="13"/>
      <c r="AP91" s="13"/>
      <c r="AQ91" s="15"/>
      <c r="AR91" s="13"/>
      <c r="AS91" s="14"/>
      <c r="AT91" s="13"/>
      <c r="AU91" s="13"/>
      <c r="AV91" s="15"/>
      <c r="AW91" s="13">
        <v>102841.96</v>
      </c>
      <c r="AX91" s="14"/>
      <c r="AY91" s="13"/>
      <c r="AZ91" s="13"/>
      <c r="BA91" s="15">
        <v>102841.96</v>
      </c>
      <c r="BB91" s="13"/>
      <c r="BC91" s="14"/>
      <c r="BD91" s="13"/>
      <c r="BE91" s="13"/>
      <c r="BF91" s="15"/>
      <c r="BG91" s="13"/>
      <c r="BH91" s="14"/>
      <c r="BI91" s="13"/>
      <c r="BJ91" s="13"/>
      <c r="BK91" s="15"/>
    </row>
    <row r="92" spans="1:63" ht="34.15" customHeight="1">
      <c r="A92" s="17" t="s">
        <v>104</v>
      </c>
      <c r="B92" s="18" t="s">
        <v>105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/>
      <c r="R92" s="18"/>
      <c r="S92" s="18"/>
      <c r="T92" s="20">
        <f>T93+T106+T116+T141+T171+T213+T225+T256</f>
        <v>150042.72</v>
      </c>
      <c r="U92" s="12"/>
      <c r="V92" s="12">
        <v>12165.1</v>
      </c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>
        <v>104440</v>
      </c>
      <c r="AI92" s="13"/>
      <c r="AJ92" s="13"/>
      <c r="AK92" s="13"/>
      <c r="AL92" s="13">
        <v>104440</v>
      </c>
      <c r="AM92" s="13"/>
      <c r="AN92" s="14"/>
      <c r="AO92" s="13"/>
      <c r="AP92" s="13"/>
      <c r="AQ92" s="15"/>
      <c r="AR92" s="13"/>
      <c r="AS92" s="14"/>
      <c r="AT92" s="13"/>
      <c r="AU92" s="13"/>
      <c r="AV92" s="15"/>
      <c r="AW92" s="13">
        <v>102841.96</v>
      </c>
      <c r="AX92" s="14"/>
      <c r="AY92" s="13"/>
      <c r="AZ92" s="13"/>
      <c r="BA92" s="15">
        <v>102841.96</v>
      </c>
      <c r="BB92" s="13"/>
      <c r="BC92" s="14"/>
      <c r="BD92" s="13"/>
      <c r="BE92" s="13"/>
      <c r="BF92" s="15"/>
      <c r="BG92" s="13"/>
      <c r="BH92" s="14"/>
      <c r="BI92" s="13"/>
      <c r="BJ92" s="13"/>
      <c r="BK92" s="15"/>
    </row>
    <row r="93" spans="1:63" ht="34.15" customHeight="1">
      <c r="A93" s="30" t="s">
        <v>106</v>
      </c>
      <c r="B93" s="31" t="s">
        <v>107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  <c r="R93" s="31"/>
      <c r="S93" s="31"/>
      <c r="T93" s="33">
        <f>T94+T97+T100+T103</f>
        <v>2080</v>
      </c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>
        <v>2180</v>
      </c>
      <c r="AI93" s="13"/>
      <c r="AJ93" s="13"/>
      <c r="AK93" s="13"/>
      <c r="AL93" s="13">
        <v>2180</v>
      </c>
      <c r="AM93" s="13"/>
      <c r="AN93" s="14"/>
      <c r="AO93" s="13"/>
      <c r="AP93" s="13"/>
      <c r="AQ93" s="15"/>
      <c r="AR93" s="13"/>
      <c r="AS93" s="14"/>
      <c r="AT93" s="13"/>
      <c r="AU93" s="13"/>
      <c r="AV93" s="15"/>
      <c r="AW93" s="13">
        <v>1920</v>
      </c>
      <c r="AX93" s="14"/>
      <c r="AY93" s="13"/>
      <c r="AZ93" s="13"/>
      <c r="BA93" s="15">
        <v>1920</v>
      </c>
      <c r="BB93" s="13"/>
      <c r="BC93" s="14"/>
      <c r="BD93" s="13"/>
      <c r="BE93" s="13"/>
      <c r="BF93" s="15"/>
      <c r="BG93" s="13"/>
      <c r="BH93" s="14"/>
      <c r="BI93" s="13"/>
      <c r="BJ93" s="13"/>
      <c r="BK93" s="15"/>
    </row>
    <row r="94" spans="1:63" ht="34.15" customHeight="1">
      <c r="A94" s="17" t="s">
        <v>108</v>
      </c>
      <c r="B94" s="18" t="s">
        <v>109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9"/>
      <c r="R94" s="18"/>
      <c r="S94" s="18"/>
      <c r="T94" s="20">
        <f>T95</f>
        <v>450</v>
      </c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>
        <v>450</v>
      </c>
      <c r="AI94" s="13"/>
      <c r="AJ94" s="13"/>
      <c r="AK94" s="13"/>
      <c r="AL94" s="13">
        <v>450</v>
      </c>
      <c r="AM94" s="13"/>
      <c r="AN94" s="14"/>
      <c r="AO94" s="13"/>
      <c r="AP94" s="13"/>
      <c r="AQ94" s="15"/>
      <c r="AR94" s="13"/>
      <c r="AS94" s="14"/>
      <c r="AT94" s="13"/>
      <c r="AU94" s="13"/>
      <c r="AV94" s="15"/>
      <c r="AW94" s="13">
        <v>400</v>
      </c>
      <c r="AX94" s="14"/>
      <c r="AY94" s="13"/>
      <c r="AZ94" s="13"/>
      <c r="BA94" s="15">
        <v>400</v>
      </c>
      <c r="BB94" s="13"/>
      <c r="BC94" s="14"/>
      <c r="BD94" s="13"/>
      <c r="BE94" s="13"/>
      <c r="BF94" s="15"/>
      <c r="BG94" s="13"/>
      <c r="BH94" s="14"/>
      <c r="BI94" s="13"/>
      <c r="BJ94" s="13"/>
      <c r="BK94" s="15"/>
    </row>
    <row r="95" spans="1:63" ht="34.15" customHeight="1">
      <c r="A95" s="17" t="s">
        <v>35</v>
      </c>
      <c r="B95" s="18" t="s">
        <v>109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9">
        <v>200</v>
      </c>
      <c r="R95" s="18"/>
      <c r="S95" s="18"/>
      <c r="T95" s="20">
        <f>T96</f>
        <v>450</v>
      </c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>
        <v>450</v>
      </c>
      <c r="AI95" s="13"/>
      <c r="AJ95" s="13"/>
      <c r="AK95" s="13"/>
      <c r="AL95" s="13">
        <v>450</v>
      </c>
      <c r="AM95" s="13"/>
      <c r="AN95" s="14"/>
      <c r="AO95" s="13"/>
      <c r="AP95" s="13"/>
      <c r="AQ95" s="15"/>
      <c r="AR95" s="13"/>
      <c r="AS95" s="14"/>
      <c r="AT95" s="13"/>
      <c r="AU95" s="13"/>
      <c r="AV95" s="15"/>
      <c r="AW95" s="13">
        <v>400</v>
      </c>
      <c r="AX95" s="14"/>
      <c r="AY95" s="13"/>
      <c r="AZ95" s="13"/>
      <c r="BA95" s="15">
        <v>400</v>
      </c>
      <c r="BB95" s="13"/>
      <c r="BC95" s="14"/>
      <c r="BD95" s="13"/>
      <c r="BE95" s="13"/>
      <c r="BF95" s="15"/>
      <c r="BG95" s="13"/>
      <c r="BH95" s="14"/>
      <c r="BI95" s="13"/>
      <c r="BJ95" s="13"/>
      <c r="BK95" s="15"/>
    </row>
    <row r="96" spans="1:63" ht="34.15" customHeight="1">
      <c r="A96" s="17" t="s">
        <v>110</v>
      </c>
      <c r="B96" s="18" t="s">
        <v>109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9">
        <v>200</v>
      </c>
      <c r="R96" s="18" t="s">
        <v>34</v>
      </c>
      <c r="S96" s="18" t="s">
        <v>111</v>
      </c>
      <c r="T96" s="20">
        <v>450</v>
      </c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>
        <v>450</v>
      </c>
      <c r="AI96" s="13"/>
      <c r="AJ96" s="13"/>
      <c r="AK96" s="13"/>
      <c r="AL96" s="13">
        <v>450</v>
      </c>
      <c r="AM96" s="13"/>
      <c r="AN96" s="14"/>
      <c r="AO96" s="13"/>
      <c r="AP96" s="13"/>
      <c r="AQ96" s="15"/>
      <c r="AR96" s="13"/>
      <c r="AS96" s="14"/>
      <c r="AT96" s="13"/>
      <c r="AU96" s="13"/>
      <c r="AV96" s="15"/>
      <c r="AW96" s="13">
        <v>400</v>
      </c>
      <c r="AX96" s="14"/>
      <c r="AY96" s="13"/>
      <c r="AZ96" s="13"/>
      <c r="BA96" s="15">
        <v>400</v>
      </c>
      <c r="BB96" s="13"/>
      <c r="BC96" s="14"/>
      <c r="BD96" s="13"/>
      <c r="BE96" s="13"/>
      <c r="BF96" s="15"/>
      <c r="BG96" s="13"/>
      <c r="BH96" s="14"/>
      <c r="BI96" s="13"/>
      <c r="BJ96" s="13"/>
      <c r="BK96" s="15"/>
    </row>
    <row r="97" spans="1:63" ht="34.15" customHeight="1">
      <c r="A97" s="17" t="s">
        <v>112</v>
      </c>
      <c r="B97" s="18" t="s">
        <v>113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9"/>
      <c r="R97" s="18"/>
      <c r="S97" s="18"/>
      <c r="T97" s="20">
        <f>T98</f>
        <v>1600</v>
      </c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>
        <v>1700</v>
      </c>
      <c r="AI97" s="13"/>
      <c r="AJ97" s="13"/>
      <c r="AK97" s="13"/>
      <c r="AL97" s="13">
        <v>1700</v>
      </c>
      <c r="AM97" s="13"/>
      <c r="AN97" s="14"/>
      <c r="AO97" s="13"/>
      <c r="AP97" s="13"/>
      <c r="AQ97" s="15"/>
      <c r="AR97" s="13"/>
      <c r="AS97" s="14"/>
      <c r="AT97" s="13"/>
      <c r="AU97" s="13"/>
      <c r="AV97" s="15"/>
      <c r="AW97" s="13">
        <v>1490</v>
      </c>
      <c r="AX97" s="14"/>
      <c r="AY97" s="13"/>
      <c r="AZ97" s="13"/>
      <c r="BA97" s="15">
        <v>1490</v>
      </c>
      <c r="BB97" s="13"/>
      <c r="BC97" s="14"/>
      <c r="BD97" s="13"/>
      <c r="BE97" s="13"/>
      <c r="BF97" s="15"/>
      <c r="BG97" s="13"/>
      <c r="BH97" s="14"/>
      <c r="BI97" s="13"/>
      <c r="BJ97" s="13"/>
      <c r="BK97" s="15"/>
    </row>
    <row r="98" spans="1:63" ht="34.15" customHeight="1">
      <c r="A98" s="17" t="s">
        <v>35</v>
      </c>
      <c r="B98" s="18" t="s">
        <v>113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9">
        <v>200</v>
      </c>
      <c r="R98" s="18"/>
      <c r="S98" s="18"/>
      <c r="T98" s="20">
        <f>T99</f>
        <v>1600</v>
      </c>
      <c r="U98" s="12"/>
      <c r="V98" s="12"/>
      <c r="W98" s="12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>
        <v>1700</v>
      </c>
      <c r="AI98" s="13"/>
      <c r="AJ98" s="13"/>
      <c r="AK98" s="13"/>
      <c r="AL98" s="13">
        <v>1700</v>
      </c>
      <c r="AM98" s="13"/>
      <c r="AN98" s="14"/>
      <c r="AO98" s="13"/>
      <c r="AP98" s="13"/>
      <c r="AQ98" s="15"/>
      <c r="AR98" s="13"/>
      <c r="AS98" s="14"/>
      <c r="AT98" s="13"/>
      <c r="AU98" s="13"/>
      <c r="AV98" s="15"/>
      <c r="AW98" s="13">
        <v>1490</v>
      </c>
      <c r="AX98" s="14"/>
      <c r="AY98" s="13"/>
      <c r="AZ98" s="13"/>
      <c r="BA98" s="15">
        <v>1490</v>
      </c>
      <c r="BB98" s="13"/>
      <c r="BC98" s="14"/>
      <c r="BD98" s="13"/>
      <c r="BE98" s="13"/>
      <c r="BF98" s="15"/>
      <c r="BG98" s="13"/>
      <c r="BH98" s="14"/>
      <c r="BI98" s="13"/>
      <c r="BJ98" s="13"/>
      <c r="BK98" s="15"/>
    </row>
    <row r="99" spans="1:63" ht="34.15" customHeight="1">
      <c r="A99" s="17" t="s">
        <v>110</v>
      </c>
      <c r="B99" s="18" t="s">
        <v>113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9">
        <v>200</v>
      </c>
      <c r="R99" s="18" t="s">
        <v>34</v>
      </c>
      <c r="S99" s="18" t="s">
        <v>111</v>
      </c>
      <c r="T99" s="20">
        <v>1600</v>
      </c>
      <c r="U99" s="12"/>
      <c r="V99" s="12"/>
      <c r="W99" s="1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>
        <v>1700</v>
      </c>
      <c r="AI99" s="13"/>
      <c r="AJ99" s="13"/>
      <c r="AK99" s="13"/>
      <c r="AL99" s="13">
        <v>1700</v>
      </c>
      <c r="AM99" s="13"/>
      <c r="AN99" s="14"/>
      <c r="AO99" s="13"/>
      <c r="AP99" s="13"/>
      <c r="AQ99" s="15"/>
      <c r="AR99" s="13"/>
      <c r="AS99" s="14"/>
      <c r="AT99" s="13"/>
      <c r="AU99" s="13"/>
      <c r="AV99" s="15"/>
      <c r="AW99" s="13">
        <v>1490</v>
      </c>
      <c r="AX99" s="14"/>
      <c r="AY99" s="13"/>
      <c r="AZ99" s="13"/>
      <c r="BA99" s="15">
        <v>1490</v>
      </c>
      <c r="BB99" s="13"/>
      <c r="BC99" s="14"/>
      <c r="BD99" s="13"/>
      <c r="BE99" s="13"/>
      <c r="BF99" s="15"/>
      <c r="BG99" s="13"/>
      <c r="BH99" s="14"/>
      <c r="BI99" s="13"/>
      <c r="BJ99" s="13"/>
      <c r="BK99" s="15"/>
    </row>
    <row r="100" spans="1:63" ht="34.15" customHeight="1">
      <c r="A100" s="17" t="s">
        <v>114</v>
      </c>
      <c r="B100" s="18" t="s">
        <v>115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9"/>
      <c r="R100" s="18"/>
      <c r="S100" s="18"/>
      <c r="T100" s="20">
        <f>T101</f>
        <v>15</v>
      </c>
      <c r="U100" s="12"/>
      <c r="V100" s="12"/>
      <c r="W100" s="1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>
        <v>15</v>
      </c>
      <c r="AI100" s="13"/>
      <c r="AJ100" s="13"/>
      <c r="AK100" s="13"/>
      <c r="AL100" s="13">
        <v>15</v>
      </c>
      <c r="AM100" s="13"/>
      <c r="AN100" s="14"/>
      <c r="AO100" s="13"/>
      <c r="AP100" s="13"/>
      <c r="AQ100" s="15"/>
      <c r="AR100" s="13"/>
      <c r="AS100" s="14"/>
      <c r="AT100" s="13"/>
      <c r="AU100" s="13"/>
      <c r="AV100" s="15"/>
      <c r="AW100" s="13">
        <v>15</v>
      </c>
      <c r="AX100" s="14"/>
      <c r="AY100" s="13"/>
      <c r="AZ100" s="13"/>
      <c r="BA100" s="15">
        <v>15</v>
      </c>
      <c r="BB100" s="13"/>
      <c r="BC100" s="14"/>
      <c r="BD100" s="13"/>
      <c r="BE100" s="13"/>
      <c r="BF100" s="15"/>
      <c r="BG100" s="13"/>
      <c r="BH100" s="14"/>
      <c r="BI100" s="13"/>
      <c r="BJ100" s="13"/>
      <c r="BK100" s="15"/>
    </row>
    <row r="101" spans="1:63" ht="34.15" customHeight="1">
      <c r="A101" s="17" t="s">
        <v>35</v>
      </c>
      <c r="B101" s="18" t="s">
        <v>115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9">
        <v>200</v>
      </c>
      <c r="R101" s="18"/>
      <c r="S101" s="18"/>
      <c r="T101" s="20">
        <f>T102</f>
        <v>15</v>
      </c>
      <c r="U101" s="12"/>
      <c r="V101" s="12"/>
      <c r="W101" s="12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>
        <v>15</v>
      </c>
      <c r="AI101" s="13"/>
      <c r="AJ101" s="13"/>
      <c r="AK101" s="13"/>
      <c r="AL101" s="13">
        <v>15</v>
      </c>
      <c r="AM101" s="13"/>
      <c r="AN101" s="14"/>
      <c r="AO101" s="13"/>
      <c r="AP101" s="13"/>
      <c r="AQ101" s="15"/>
      <c r="AR101" s="13"/>
      <c r="AS101" s="14"/>
      <c r="AT101" s="13"/>
      <c r="AU101" s="13"/>
      <c r="AV101" s="15"/>
      <c r="AW101" s="13">
        <v>15</v>
      </c>
      <c r="AX101" s="14"/>
      <c r="AY101" s="13"/>
      <c r="AZ101" s="13"/>
      <c r="BA101" s="15">
        <v>15</v>
      </c>
      <c r="BB101" s="13"/>
      <c r="BC101" s="14"/>
      <c r="BD101" s="13"/>
      <c r="BE101" s="13"/>
      <c r="BF101" s="15"/>
      <c r="BG101" s="13"/>
      <c r="BH101" s="14"/>
      <c r="BI101" s="13"/>
      <c r="BJ101" s="13"/>
      <c r="BK101" s="15"/>
    </row>
    <row r="102" spans="1:63" ht="34.15" customHeight="1">
      <c r="A102" s="17" t="s">
        <v>110</v>
      </c>
      <c r="B102" s="18" t="s">
        <v>115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>
        <v>200</v>
      </c>
      <c r="R102" s="18" t="s">
        <v>34</v>
      </c>
      <c r="S102" s="18" t="s">
        <v>111</v>
      </c>
      <c r="T102" s="20">
        <v>15</v>
      </c>
      <c r="U102" s="12"/>
      <c r="V102" s="12"/>
      <c r="W102" s="12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>
        <v>15</v>
      </c>
      <c r="AI102" s="13"/>
      <c r="AJ102" s="13"/>
      <c r="AK102" s="13"/>
      <c r="AL102" s="13">
        <v>15</v>
      </c>
      <c r="AM102" s="13"/>
      <c r="AN102" s="14"/>
      <c r="AO102" s="13"/>
      <c r="AP102" s="13"/>
      <c r="AQ102" s="15"/>
      <c r="AR102" s="13"/>
      <c r="AS102" s="14"/>
      <c r="AT102" s="13"/>
      <c r="AU102" s="13"/>
      <c r="AV102" s="15"/>
      <c r="AW102" s="13">
        <v>15</v>
      </c>
      <c r="AX102" s="14"/>
      <c r="AY102" s="13"/>
      <c r="AZ102" s="13"/>
      <c r="BA102" s="15">
        <v>15</v>
      </c>
      <c r="BB102" s="13"/>
      <c r="BC102" s="14"/>
      <c r="BD102" s="13"/>
      <c r="BE102" s="13"/>
      <c r="BF102" s="15"/>
      <c r="BG102" s="13"/>
      <c r="BH102" s="14"/>
      <c r="BI102" s="13"/>
      <c r="BJ102" s="13"/>
      <c r="BK102" s="15"/>
    </row>
    <row r="103" spans="1:63" ht="34.15" customHeight="1">
      <c r="A103" s="17" t="s">
        <v>116</v>
      </c>
      <c r="B103" s="18" t="s">
        <v>117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  <c r="R103" s="18"/>
      <c r="S103" s="18"/>
      <c r="T103" s="20">
        <f>T104</f>
        <v>15</v>
      </c>
      <c r="U103" s="12"/>
      <c r="V103" s="12"/>
      <c r="W103" s="1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>
        <v>15</v>
      </c>
      <c r="AI103" s="13"/>
      <c r="AJ103" s="13"/>
      <c r="AK103" s="13"/>
      <c r="AL103" s="13">
        <v>15</v>
      </c>
      <c r="AM103" s="13"/>
      <c r="AN103" s="14"/>
      <c r="AO103" s="13"/>
      <c r="AP103" s="13"/>
      <c r="AQ103" s="15"/>
      <c r="AR103" s="13"/>
      <c r="AS103" s="14"/>
      <c r="AT103" s="13"/>
      <c r="AU103" s="13"/>
      <c r="AV103" s="15"/>
      <c r="AW103" s="13">
        <v>15</v>
      </c>
      <c r="AX103" s="14"/>
      <c r="AY103" s="13"/>
      <c r="AZ103" s="13"/>
      <c r="BA103" s="15">
        <v>15</v>
      </c>
      <c r="BB103" s="13"/>
      <c r="BC103" s="14"/>
      <c r="BD103" s="13"/>
      <c r="BE103" s="13"/>
      <c r="BF103" s="15"/>
      <c r="BG103" s="13"/>
      <c r="BH103" s="14"/>
      <c r="BI103" s="13"/>
      <c r="BJ103" s="13"/>
      <c r="BK103" s="15"/>
    </row>
    <row r="104" spans="1:63" ht="34.15" customHeight="1">
      <c r="A104" s="17" t="s">
        <v>35</v>
      </c>
      <c r="B104" s="18" t="s">
        <v>117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>
        <v>200</v>
      </c>
      <c r="R104" s="18"/>
      <c r="S104" s="18"/>
      <c r="T104" s="20">
        <f>T105</f>
        <v>15</v>
      </c>
      <c r="U104" s="12"/>
      <c r="V104" s="12"/>
      <c r="W104" s="1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>
        <v>15</v>
      </c>
      <c r="AI104" s="13"/>
      <c r="AJ104" s="13"/>
      <c r="AK104" s="13"/>
      <c r="AL104" s="13">
        <v>15</v>
      </c>
      <c r="AM104" s="13"/>
      <c r="AN104" s="14"/>
      <c r="AO104" s="13"/>
      <c r="AP104" s="13"/>
      <c r="AQ104" s="15"/>
      <c r="AR104" s="13"/>
      <c r="AS104" s="14"/>
      <c r="AT104" s="13"/>
      <c r="AU104" s="13"/>
      <c r="AV104" s="15"/>
      <c r="AW104" s="13">
        <v>15</v>
      </c>
      <c r="AX104" s="14"/>
      <c r="AY104" s="13"/>
      <c r="AZ104" s="13"/>
      <c r="BA104" s="15">
        <v>15</v>
      </c>
      <c r="BB104" s="13"/>
      <c r="BC104" s="14"/>
      <c r="BD104" s="13"/>
      <c r="BE104" s="13"/>
      <c r="BF104" s="15"/>
      <c r="BG104" s="13"/>
      <c r="BH104" s="14"/>
      <c r="BI104" s="13"/>
      <c r="BJ104" s="13"/>
      <c r="BK104" s="15"/>
    </row>
    <row r="105" spans="1:63" ht="34.15" customHeight="1">
      <c r="A105" s="17" t="s">
        <v>118</v>
      </c>
      <c r="B105" s="18" t="s">
        <v>117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>
        <v>200</v>
      </c>
      <c r="R105" s="18" t="s">
        <v>34</v>
      </c>
      <c r="S105" s="18" t="s">
        <v>119</v>
      </c>
      <c r="T105" s="20">
        <v>15</v>
      </c>
      <c r="U105" s="12"/>
      <c r="V105" s="12"/>
      <c r="W105" s="1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>
        <v>15</v>
      </c>
      <c r="AI105" s="13"/>
      <c r="AJ105" s="13"/>
      <c r="AK105" s="13"/>
      <c r="AL105" s="13">
        <v>15</v>
      </c>
      <c r="AM105" s="13"/>
      <c r="AN105" s="14"/>
      <c r="AO105" s="13"/>
      <c r="AP105" s="13"/>
      <c r="AQ105" s="15"/>
      <c r="AR105" s="13"/>
      <c r="AS105" s="14"/>
      <c r="AT105" s="13"/>
      <c r="AU105" s="13"/>
      <c r="AV105" s="15"/>
      <c r="AW105" s="13">
        <v>15</v>
      </c>
      <c r="AX105" s="14"/>
      <c r="AY105" s="13"/>
      <c r="AZ105" s="13"/>
      <c r="BA105" s="15">
        <v>15</v>
      </c>
      <c r="BB105" s="13"/>
      <c r="BC105" s="14"/>
      <c r="BD105" s="13"/>
      <c r="BE105" s="13"/>
      <c r="BF105" s="15"/>
      <c r="BG105" s="13"/>
      <c r="BH105" s="14"/>
      <c r="BI105" s="13"/>
      <c r="BJ105" s="13"/>
      <c r="BK105" s="15"/>
    </row>
    <row r="106" spans="1:63" ht="34.15" customHeight="1">
      <c r="A106" s="30" t="s">
        <v>120</v>
      </c>
      <c r="B106" s="31" t="s">
        <v>121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  <c r="R106" s="31"/>
      <c r="S106" s="31"/>
      <c r="T106" s="33">
        <f>T107+T110+T113</f>
        <v>850</v>
      </c>
      <c r="U106" s="12"/>
      <c r="V106" s="12"/>
      <c r="W106" s="1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>
        <v>250</v>
      </c>
      <c r="AI106" s="13"/>
      <c r="AJ106" s="13"/>
      <c r="AK106" s="13"/>
      <c r="AL106" s="13">
        <v>250</v>
      </c>
      <c r="AM106" s="13"/>
      <c r="AN106" s="14"/>
      <c r="AO106" s="13"/>
      <c r="AP106" s="13"/>
      <c r="AQ106" s="15"/>
      <c r="AR106" s="13"/>
      <c r="AS106" s="14"/>
      <c r="AT106" s="13"/>
      <c r="AU106" s="13"/>
      <c r="AV106" s="15"/>
      <c r="AW106" s="13">
        <v>250</v>
      </c>
      <c r="AX106" s="14"/>
      <c r="AY106" s="13"/>
      <c r="AZ106" s="13"/>
      <c r="BA106" s="15">
        <v>250</v>
      </c>
      <c r="BB106" s="13"/>
      <c r="BC106" s="14"/>
      <c r="BD106" s="13"/>
      <c r="BE106" s="13"/>
      <c r="BF106" s="15"/>
      <c r="BG106" s="13"/>
      <c r="BH106" s="14"/>
      <c r="BI106" s="13"/>
      <c r="BJ106" s="13"/>
      <c r="BK106" s="15"/>
    </row>
    <row r="107" spans="1:63" ht="34.15" customHeight="1">
      <c r="A107" s="17" t="s">
        <v>122</v>
      </c>
      <c r="B107" s="18" t="s">
        <v>123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  <c r="R107" s="18"/>
      <c r="S107" s="18"/>
      <c r="T107" s="20">
        <f>T108</f>
        <v>100</v>
      </c>
      <c r="U107" s="12"/>
      <c r="V107" s="12"/>
      <c r="W107" s="1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>
        <v>100</v>
      </c>
      <c r="AI107" s="13"/>
      <c r="AJ107" s="13"/>
      <c r="AK107" s="13"/>
      <c r="AL107" s="13">
        <v>100</v>
      </c>
      <c r="AM107" s="13"/>
      <c r="AN107" s="14"/>
      <c r="AO107" s="13"/>
      <c r="AP107" s="13"/>
      <c r="AQ107" s="15"/>
      <c r="AR107" s="13"/>
      <c r="AS107" s="14"/>
      <c r="AT107" s="13"/>
      <c r="AU107" s="13"/>
      <c r="AV107" s="15"/>
      <c r="AW107" s="13">
        <v>100</v>
      </c>
      <c r="AX107" s="14"/>
      <c r="AY107" s="13"/>
      <c r="AZ107" s="13"/>
      <c r="BA107" s="15">
        <v>100</v>
      </c>
      <c r="BB107" s="13"/>
      <c r="BC107" s="14"/>
      <c r="BD107" s="13"/>
      <c r="BE107" s="13"/>
      <c r="BF107" s="15"/>
      <c r="BG107" s="13"/>
      <c r="BH107" s="14"/>
      <c r="BI107" s="13"/>
      <c r="BJ107" s="13"/>
      <c r="BK107" s="15"/>
    </row>
    <row r="108" spans="1:63" ht="34.15" customHeight="1">
      <c r="A108" s="17" t="s">
        <v>35</v>
      </c>
      <c r="B108" s="18" t="s">
        <v>123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9">
        <v>200</v>
      </c>
      <c r="R108" s="18"/>
      <c r="S108" s="18"/>
      <c r="T108" s="20">
        <f>T109</f>
        <v>100</v>
      </c>
      <c r="U108" s="12"/>
      <c r="V108" s="12"/>
      <c r="W108" s="1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>
        <v>100</v>
      </c>
      <c r="AI108" s="13"/>
      <c r="AJ108" s="13"/>
      <c r="AK108" s="13"/>
      <c r="AL108" s="13">
        <v>100</v>
      </c>
      <c r="AM108" s="13"/>
      <c r="AN108" s="14"/>
      <c r="AO108" s="13"/>
      <c r="AP108" s="13"/>
      <c r="AQ108" s="15"/>
      <c r="AR108" s="13"/>
      <c r="AS108" s="14"/>
      <c r="AT108" s="13"/>
      <c r="AU108" s="13"/>
      <c r="AV108" s="15"/>
      <c r="AW108" s="13">
        <v>100</v>
      </c>
      <c r="AX108" s="14"/>
      <c r="AY108" s="13"/>
      <c r="AZ108" s="13"/>
      <c r="BA108" s="15">
        <v>100</v>
      </c>
      <c r="BB108" s="13"/>
      <c r="BC108" s="14"/>
      <c r="BD108" s="13"/>
      <c r="BE108" s="13"/>
      <c r="BF108" s="15"/>
      <c r="BG108" s="13"/>
      <c r="BH108" s="14"/>
      <c r="BI108" s="13"/>
      <c r="BJ108" s="13"/>
      <c r="BK108" s="15"/>
    </row>
    <row r="109" spans="1:63" ht="34.15" customHeight="1">
      <c r="A109" s="17" t="s">
        <v>124</v>
      </c>
      <c r="B109" s="18" t="s">
        <v>123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9">
        <v>200</v>
      </c>
      <c r="R109" s="18" t="s">
        <v>44</v>
      </c>
      <c r="S109" s="18" t="s">
        <v>125</v>
      </c>
      <c r="T109" s="20">
        <v>100</v>
      </c>
      <c r="U109" s="12"/>
      <c r="V109" s="12"/>
      <c r="W109" s="1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>
        <v>100</v>
      </c>
      <c r="AI109" s="13"/>
      <c r="AJ109" s="13"/>
      <c r="AK109" s="13"/>
      <c r="AL109" s="13">
        <v>100</v>
      </c>
      <c r="AM109" s="13"/>
      <c r="AN109" s="14"/>
      <c r="AO109" s="13"/>
      <c r="AP109" s="13"/>
      <c r="AQ109" s="15"/>
      <c r="AR109" s="13"/>
      <c r="AS109" s="14"/>
      <c r="AT109" s="13"/>
      <c r="AU109" s="13"/>
      <c r="AV109" s="15"/>
      <c r="AW109" s="13">
        <v>100</v>
      </c>
      <c r="AX109" s="14"/>
      <c r="AY109" s="13"/>
      <c r="AZ109" s="13"/>
      <c r="BA109" s="15">
        <v>100</v>
      </c>
      <c r="BB109" s="13"/>
      <c r="BC109" s="14"/>
      <c r="BD109" s="13"/>
      <c r="BE109" s="13"/>
      <c r="BF109" s="15"/>
      <c r="BG109" s="13"/>
      <c r="BH109" s="14"/>
      <c r="BI109" s="13"/>
      <c r="BJ109" s="13"/>
      <c r="BK109" s="15"/>
    </row>
    <row r="110" spans="1:63" ht="51.4" customHeight="1">
      <c r="A110" s="17" t="s">
        <v>126</v>
      </c>
      <c r="B110" s="18" t="s">
        <v>127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9"/>
      <c r="R110" s="18"/>
      <c r="S110" s="18"/>
      <c r="T110" s="20">
        <f>T111</f>
        <v>100</v>
      </c>
      <c r="U110" s="12"/>
      <c r="V110" s="12"/>
      <c r="W110" s="12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>
        <v>75</v>
      </c>
      <c r="AI110" s="13"/>
      <c r="AJ110" s="13"/>
      <c r="AK110" s="13"/>
      <c r="AL110" s="13">
        <v>75</v>
      </c>
      <c r="AM110" s="13"/>
      <c r="AN110" s="14"/>
      <c r="AO110" s="13"/>
      <c r="AP110" s="13"/>
      <c r="AQ110" s="15"/>
      <c r="AR110" s="13"/>
      <c r="AS110" s="14"/>
      <c r="AT110" s="13"/>
      <c r="AU110" s="13"/>
      <c r="AV110" s="15"/>
      <c r="AW110" s="13">
        <v>75</v>
      </c>
      <c r="AX110" s="14"/>
      <c r="AY110" s="13"/>
      <c r="AZ110" s="13"/>
      <c r="BA110" s="15">
        <v>75</v>
      </c>
      <c r="BB110" s="13"/>
      <c r="BC110" s="14"/>
      <c r="BD110" s="13"/>
      <c r="BE110" s="13"/>
      <c r="BF110" s="15"/>
      <c r="BG110" s="13"/>
      <c r="BH110" s="14"/>
      <c r="BI110" s="13"/>
      <c r="BJ110" s="13"/>
      <c r="BK110" s="15"/>
    </row>
    <row r="111" spans="1:63" ht="34.15" customHeight="1">
      <c r="A111" s="17" t="s">
        <v>35</v>
      </c>
      <c r="B111" s="18" t="s">
        <v>127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9">
        <v>200</v>
      </c>
      <c r="R111" s="18"/>
      <c r="S111" s="18"/>
      <c r="T111" s="20">
        <f>T112</f>
        <v>100</v>
      </c>
      <c r="U111" s="12"/>
      <c r="V111" s="12"/>
      <c r="W111" s="12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>
        <v>75</v>
      </c>
      <c r="AI111" s="13"/>
      <c r="AJ111" s="13"/>
      <c r="AK111" s="13"/>
      <c r="AL111" s="13">
        <v>75</v>
      </c>
      <c r="AM111" s="13"/>
      <c r="AN111" s="14"/>
      <c r="AO111" s="13"/>
      <c r="AP111" s="13"/>
      <c r="AQ111" s="15"/>
      <c r="AR111" s="13"/>
      <c r="AS111" s="14"/>
      <c r="AT111" s="13"/>
      <c r="AU111" s="13"/>
      <c r="AV111" s="15"/>
      <c r="AW111" s="13">
        <v>75</v>
      </c>
      <c r="AX111" s="14"/>
      <c r="AY111" s="13"/>
      <c r="AZ111" s="13"/>
      <c r="BA111" s="15">
        <v>75</v>
      </c>
      <c r="BB111" s="13"/>
      <c r="BC111" s="14"/>
      <c r="BD111" s="13"/>
      <c r="BE111" s="13"/>
      <c r="BF111" s="15"/>
      <c r="BG111" s="13"/>
      <c r="BH111" s="14"/>
      <c r="BI111" s="13"/>
      <c r="BJ111" s="13"/>
      <c r="BK111" s="15"/>
    </row>
    <row r="112" spans="1:63" ht="34.15" customHeight="1">
      <c r="A112" s="17" t="s">
        <v>128</v>
      </c>
      <c r="B112" s="18" t="s">
        <v>127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9">
        <v>200</v>
      </c>
      <c r="R112" s="18" t="s">
        <v>44</v>
      </c>
      <c r="S112" s="18" t="s">
        <v>93</v>
      </c>
      <c r="T112" s="20">
        <v>100</v>
      </c>
      <c r="U112" s="12"/>
      <c r="V112" s="12"/>
      <c r="W112" s="1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>
        <v>75</v>
      </c>
      <c r="AI112" s="13"/>
      <c r="AJ112" s="13"/>
      <c r="AK112" s="13"/>
      <c r="AL112" s="13">
        <v>75</v>
      </c>
      <c r="AM112" s="13"/>
      <c r="AN112" s="14"/>
      <c r="AO112" s="13"/>
      <c r="AP112" s="13"/>
      <c r="AQ112" s="15"/>
      <c r="AR112" s="13"/>
      <c r="AS112" s="14"/>
      <c r="AT112" s="13"/>
      <c r="AU112" s="13"/>
      <c r="AV112" s="15"/>
      <c r="AW112" s="13">
        <v>75</v>
      </c>
      <c r="AX112" s="14"/>
      <c r="AY112" s="13"/>
      <c r="AZ112" s="13"/>
      <c r="BA112" s="15">
        <v>75</v>
      </c>
      <c r="BB112" s="13"/>
      <c r="BC112" s="14"/>
      <c r="BD112" s="13"/>
      <c r="BE112" s="13"/>
      <c r="BF112" s="15"/>
      <c r="BG112" s="13"/>
      <c r="BH112" s="14"/>
      <c r="BI112" s="13"/>
      <c r="BJ112" s="13"/>
      <c r="BK112" s="15"/>
    </row>
    <row r="113" spans="1:63" ht="34.15" customHeight="1">
      <c r="A113" s="17" t="s">
        <v>129</v>
      </c>
      <c r="B113" s="18" t="s">
        <v>130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9"/>
      <c r="R113" s="18"/>
      <c r="S113" s="18"/>
      <c r="T113" s="20">
        <f>T114</f>
        <v>650</v>
      </c>
      <c r="U113" s="12"/>
      <c r="V113" s="12"/>
      <c r="W113" s="1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>
        <v>75</v>
      </c>
      <c r="AI113" s="13"/>
      <c r="AJ113" s="13"/>
      <c r="AK113" s="13"/>
      <c r="AL113" s="13">
        <v>75</v>
      </c>
      <c r="AM113" s="13"/>
      <c r="AN113" s="14"/>
      <c r="AO113" s="13"/>
      <c r="AP113" s="13"/>
      <c r="AQ113" s="15"/>
      <c r="AR113" s="13"/>
      <c r="AS113" s="14"/>
      <c r="AT113" s="13"/>
      <c r="AU113" s="13"/>
      <c r="AV113" s="15"/>
      <c r="AW113" s="13">
        <v>75</v>
      </c>
      <c r="AX113" s="14"/>
      <c r="AY113" s="13"/>
      <c r="AZ113" s="13"/>
      <c r="BA113" s="15">
        <v>75</v>
      </c>
      <c r="BB113" s="13"/>
      <c r="BC113" s="14"/>
      <c r="BD113" s="13"/>
      <c r="BE113" s="13"/>
      <c r="BF113" s="15"/>
      <c r="BG113" s="13"/>
      <c r="BH113" s="14"/>
      <c r="BI113" s="13"/>
      <c r="BJ113" s="13"/>
      <c r="BK113" s="15"/>
    </row>
    <row r="114" spans="1:63" ht="34.15" customHeight="1">
      <c r="A114" s="17" t="s">
        <v>35</v>
      </c>
      <c r="B114" s="18" t="s">
        <v>130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9">
        <v>200</v>
      </c>
      <c r="R114" s="18"/>
      <c r="S114" s="18"/>
      <c r="T114" s="20">
        <f>T115</f>
        <v>650</v>
      </c>
      <c r="U114" s="12"/>
      <c r="V114" s="12"/>
      <c r="W114" s="1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75</v>
      </c>
      <c r="AI114" s="13"/>
      <c r="AJ114" s="13"/>
      <c r="AK114" s="13"/>
      <c r="AL114" s="13">
        <v>75</v>
      </c>
      <c r="AM114" s="13"/>
      <c r="AN114" s="14"/>
      <c r="AO114" s="13"/>
      <c r="AP114" s="13"/>
      <c r="AQ114" s="15"/>
      <c r="AR114" s="13"/>
      <c r="AS114" s="14"/>
      <c r="AT114" s="13"/>
      <c r="AU114" s="13"/>
      <c r="AV114" s="15"/>
      <c r="AW114" s="13">
        <v>75</v>
      </c>
      <c r="AX114" s="14"/>
      <c r="AY114" s="13"/>
      <c r="AZ114" s="13"/>
      <c r="BA114" s="15">
        <v>75</v>
      </c>
      <c r="BB114" s="13"/>
      <c r="BC114" s="14"/>
      <c r="BD114" s="13"/>
      <c r="BE114" s="13"/>
      <c r="BF114" s="15"/>
      <c r="BG114" s="13"/>
      <c r="BH114" s="14"/>
      <c r="BI114" s="13"/>
      <c r="BJ114" s="13"/>
      <c r="BK114" s="15"/>
    </row>
    <row r="115" spans="1:63" ht="34.15" customHeight="1">
      <c r="A115" s="17" t="s">
        <v>131</v>
      </c>
      <c r="B115" s="18" t="s">
        <v>130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9">
        <v>200</v>
      </c>
      <c r="R115" s="18" t="s">
        <v>44</v>
      </c>
      <c r="S115" s="18" t="s">
        <v>132</v>
      </c>
      <c r="T115" s="20">
        <v>650</v>
      </c>
      <c r="U115" s="12"/>
      <c r="V115" s="12"/>
      <c r="W115" s="1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>
        <v>75</v>
      </c>
      <c r="AI115" s="13"/>
      <c r="AJ115" s="13"/>
      <c r="AK115" s="13"/>
      <c r="AL115" s="13">
        <v>75</v>
      </c>
      <c r="AM115" s="13"/>
      <c r="AN115" s="14"/>
      <c r="AO115" s="13"/>
      <c r="AP115" s="13"/>
      <c r="AQ115" s="15"/>
      <c r="AR115" s="13"/>
      <c r="AS115" s="14"/>
      <c r="AT115" s="13"/>
      <c r="AU115" s="13"/>
      <c r="AV115" s="15"/>
      <c r="AW115" s="13">
        <v>75</v>
      </c>
      <c r="AX115" s="14"/>
      <c r="AY115" s="13"/>
      <c r="AZ115" s="13"/>
      <c r="BA115" s="15">
        <v>75</v>
      </c>
      <c r="BB115" s="13"/>
      <c r="BC115" s="14"/>
      <c r="BD115" s="13"/>
      <c r="BE115" s="13"/>
      <c r="BF115" s="15"/>
      <c r="BG115" s="13"/>
      <c r="BH115" s="14"/>
      <c r="BI115" s="13"/>
      <c r="BJ115" s="13"/>
      <c r="BK115" s="15"/>
    </row>
    <row r="116" spans="1:63" ht="34.15" customHeight="1">
      <c r="A116" s="30" t="s">
        <v>133</v>
      </c>
      <c r="B116" s="31" t="s">
        <v>134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  <c r="R116" s="31"/>
      <c r="S116" s="31"/>
      <c r="T116" s="33">
        <f>T117+T120+T123+T126+T129+T132+T135+T138</f>
        <v>26742</v>
      </c>
      <c r="U116" s="12"/>
      <c r="V116" s="12">
        <v>3312</v>
      </c>
      <c r="W116" s="1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>
        <v>12390</v>
      </c>
      <c r="AI116" s="13"/>
      <c r="AJ116" s="13"/>
      <c r="AK116" s="13"/>
      <c r="AL116" s="13">
        <v>12390</v>
      </c>
      <c r="AM116" s="13"/>
      <c r="AN116" s="14"/>
      <c r="AO116" s="13"/>
      <c r="AP116" s="13"/>
      <c r="AQ116" s="15"/>
      <c r="AR116" s="13"/>
      <c r="AS116" s="14"/>
      <c r="AT116" s="13"/>
      <c r="AU116" s="13"/>
      <c r="AV116" s="15"/>
      <c r="AW116" s="13">
        <v>12430</v>
      </c>
      <c r="AX116" s="14"/>
      <c r="AY116" s="13"/>
      <c r="AZ116" s="13"/>
      <c r="BA116" s="15">
        <v>12430</v>
      </c>
      <c r="BB116" s="13"/>
      <c r="BC116" s="14"/>
      <c r="BD116" s="13"/>
      <c r="BE116" s="13"/>
      <c r="BF116" s="15"/>
      <c r="BG116" s="13"/>
      <c r="BH116" s="14"/>
      <c r="BI116" s="13"/>
      <c r="BJ116" s="13"/>
      <c r="BK116" s="15"/>
    </row>
    <row r="117" spans="1:63" ht="34.15" customHeight="1">
      <c r="A117" s="17" t="s">
        <v>135</v>
      </c>
      <c r="B117" s="18" t="s">
        <v>136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9"/>
      <c r="R117" s="18"/>
      <c r="S117" s="18"/>
      <c r="T117" s="20">
        <f>T118</f>
        <v>980</v>
      </c>
      <c r="U117" s="12"/>
      <c r="V117" s="12"/>
      <c r="W117" s="12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>
        <v>990</v>
      </c>
      <c r="AI117" s="13"/>
      <c r="AJ117" s="13"/>
      <c r="AK117" s="13"/>
      <c r="AL117" s="13">
        <v>990</v>
      </c>
      <c r="AM117" s="13"/>
      <c r="AN117" s="14"/>
      <c r="AO117" s="13"/>
      <c r="AP117" s="13"/>
      <c r="AQ117" s="15"/>
      <c r="AR117" s="13"/>
      <c r="AS117" s="14"/>
      <c r="AT117" s="13"/>
      <c r="AU117" s="13"/>
      <c r="AV117" s="15"/>
      <c r="AW117" s="13">
        <v>1030</v>
      </c>
      <c r="AX117" s="14"/>
      <c r="AY117" s="13"/>
      <c r="AZ117" s="13"/>
      <c r="BA117" s="15">
        <v>1030</v>
      </c>
      <c r="BB117" s="13"/>
      <c r="BC117" s="14"/>
      <c r="BD117" s="13"/>
      <c r="BE117" s="13"/>
      <c r="BF117" s="15"/>
      <c r="BG117" s="13"/>
      <c r="BH117" s="14"/>
      <c r="BI117" s="13"/>
      <c r="BJ117" s="13"/>
      <c r="BK117" s="15"/>
    </row>
    <row r="118" spans="1:63" ht="34.15" customHeight="1">
      <c r="A118" s="17" t="s">
        <v>35</v>
      </c>
      <c r="B118" s="18" t="s">
        <v>136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9">
        <v>200</v>
      </c>
      <c r="R118" s="18"/>
      <c r="S118" s="18"/>
      <c r="T118" s="20">
        <f>T119</f>
        <v>980</v>
      </c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>
        <v>990</v>
      </c>
      <c r="AI118" s="13"/>
      <c r="AJ118" s="13"/>
      <c r="AK118" s="13"/>
      <c r="AL118" s="13">
        <v>990</v>
      </c>
      <c r="AM118" s="13"/>
      <c r="AN118" s="14"/>
      <c r="AO118" s="13"/>
      <c r="AP118" s="13"/>
      <c r="AQ118" s="15"/>
      <c r="AR118" s="13"/>
      <c r="AS118" s="14"/>
      <c r="AT118" s="13"/>
      <c r="AU118" s="13"/>
      <c r="AV118" s="15"/>
      <c r="AW118" s="13">
        <v>1030</v>
      </c>
      <c r="AX118" s="14"/>
      <c r="AY118" s="13"/>
      <c r="AZ118" s="13"/>
      <c r="BA118" s="15">
        <v>1030</v>
      </c>
      <c r="BB118" s="13"/>
      <c r="BC118" s="14"/>
      <c r="BD118" s="13"/>
      <c r="BE118" s="13"/>
      <c r="BF118" s="15"/>
      <c r="BG118" s="13"/>
      <c r="BH118" s="14"/>
      <c r="BI118" s="13"/>
      <c r="BJ118" s="13"/>
      <c r="BK118" s="15"/>
    </row>
    <row r="119" spans="1:63" ht="34.15" customHeight="1">
      <c r="A119" s="17" t="s">
        <v>137</v>
      </c>
      <c r="B119" s="18" t="s">
        <v>136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9">
        <v>200</v>
      </c>
      <c r="R119" s="18" t="s">
        <v>34</v>
      </c>
      <c r="S119" s="18" t="s">
        <v>125</v>
      </c>
      <c r="T119" s="20">
        <v>980</v>
      </c>
      <c r="U119" s="12"/>
      <c r="V119" s="12"/>
      <c r="W119" s="12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>
        <v>990</v>
      </c>
      <c r="AI119" s="13"/>
      <c r="AJ119" s="13"/>
      <c r="AK119" s="13"/>
      <c r="AL119" s="13">
        <v>990</v>
      </c>
      <c r="AM119" s="13"/>
      <c r="AN119" s="14"/>
      <c r="AO119" s="13"/>
      <c r="AP119" s="13"/>
      <c r="AQ119" s="15"/>
      <c r="AR119" s="13"/>
      <c r="AS119" s="14"/>
      <c r="AT119" s="13"/>
      <c r="AU119" s="13"/>
      <c r="AV119" s="15"/>
      <c r="AW119" s="13">
        <v>1030</v>
      </c>
      <c r="AX119" s="14"/>
      <c r="AY119" s="13"/>
      <c r="AZ119" s="13"/>
      <c r="BA119" s="15">
        <v>1030</v>
      </c>
      <c r="BB119" s="13"/>
      <c r="BC119" s="14"/>
      <c r="BD119" s="13"/>
      <c r="BE119" s="13"/>
      <c r="BF119" s="15"/>
      <c r="BG119" s="13"/>
      <c r="BH119" s="14"/>
      <c r="BI119" s="13"/>
      <c r="BJ119" s="13"/>
      <c r="BK119" s="15"/>
    </row>
    <row r="120" spans="1:63" ht="34.15" customHeight="1">
      <c r="A120" s="17" t="s">
        <v>138</v>
      </c>
      <c r="B120" s="18" t="s">
        <v>139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9"/>
      <c r="R120" s="18"/>
      <c r="S120" s="18"/>
      <c r="T120" s="20">
        <f>T121</f>
        <v>5250</v>
      </c>
      <c r="U120" s="12"/>
      <c r="V120" s="12"/>
      <c r="W120" s="12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>
        <v>4900</v>
      </c>
      <c r="AI120" s="13"/>
      <c r="AJ120" s="13"/>
      <c r="AK120" s="13"/>
      <c r="AL120" s="13">
        <v>4900</v>
      </c>
      <c r="AM120" s="13"/>
      <c r="AN120" s="14"/>
      <c r="AO120" s="13"/>
      <c r="AP120" s="13"/>
      <c r="AQ120" s="15"/>
      <c r="AR120" s="13"/>
      <c r="AS120" s="14"/>
      <c r="AT120" s="13"/>
      <c r="AU120" s="13"/>
      <c r="AV120" s="15"/>
      <c r="AW120" s="13">
        <v>4900</v>
      </c>
      <c r="AX120" s="14"/>
      <c r="AY120" s="13"/>
      <c r="AZ120" s="13"/>
      <c r="BA120" s="15">
        <v>4900</v>
      </c>
      <c r="BB120" s="13"/>
      <c r="BC120" s="14"/>
      <c r="BD120" s="13"/>
      <c r="BE120" s="13"/>
      <c r="BF120" s="15"/>
      <c r="BG120" s="13"/>
      <c r="BH120" s="14"/>
      <c r="BI120" s="13"/>
      <c r="BJ120" s="13"/>
      <c r="BK120" s="15"/>
    </row>
    <row r="121" spans="1:63" ht="34.15" customHeight="1">
      <c r="A121" s="17" t="s">
        <v>35</v>
      </c>
      <c r="B121" s="18" t="s">
        <v>139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9">
        <v>200</v>
      </c>
      <c r="R121" s="18"/>
      <c r="S121" s="18"/>
      <c r="T121" s="20">
        <f>T122</f>
        <v>5250</v>
      </c>
      <c r="U121" s="12"/>
      <c r="V121" s="12"/>
      <c r="W121" s="12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>
        <v>4900</v>
      </c>
      <c r="AI121" s="13"/>
      <c r="AJ121" s="13"/>
      <c r="AK121" s="13"/>
      <c r="AL121" s="13">
        <v>4900</v>
      </c>
      <c r="AM121" s="13"/>
      <c r="AN121" s="14"/>
      <c r="AO121" s="13"/>
      <c r="AP121" s="13"/>
      <c r="AQ121" s="15"/>
      <c r="AR121" s="13"/>
      <c r="AS121" s="14"/>
      <c r="AT121" s="13"/>
      <c r="AU121" s="13"/>
      <c r="AV121" s="15"/>
      <c r="AW121" s="13">
        <v>4900</v>
      </c>
      <c r="AX121" s="14"/>
      <c r="AY121" s="13"/>
      <c r="AZ121" s="13"/>
      <c r="BA121" s="15">
        <v>4900</v>
      </c>
      <c r="BB121" s="13"/>
      <c r="BC121" s="14"/>
      <c r="BD121" s="13"/>
      <c r="BE121" s="13"/>
      <c r="BF121" s="15"/>
      <c r="BG121" s="13"/>
      <c r="BH121" s="14"/>
      <c r="BI121" s="13"/>
      <c r="BJ121" s="13"/>
      <c r="BK121" s="15"/>
    </row>
    <row r="122" spans="1:63" ht="34.15" customHeight="1">
      <c r="A122" s="17" t="s">
        <v>137</v>
      </c>
      <c r="B122" s="18" t="s">
        <v>139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9">
        <v>200</v>
      </c>
      <c r="R122" s="18" t="s">
        <v>34</v>
      </c>
      <c r="S122" s="18" t="s">
        <v>125</v>
      </c>
      <c r="T122" s="20">
        <f>4800+450</f>
        <v>5250</v>
      </c>
      <c r="U122" s="12"/>
      <c r="V122" s="12"/>
      <c r="W122" s="12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>
        <v>4900</v>
      </c>
      <c r="AI122" s="13"/>
      <c r="AJ122" s="13"/>
      <c r="AK122" s="13"/>
      <c r="AL122" s="13">
        <v>4900</v>
      </c>
      <c r="AM122" s="13"/>
      <c r="AN122" s="14"/>
      <c r="AO122" s="13"/>
      <c r="AP122" s="13"/>
      <c r="AQ122" s="15"/>
      <c r="AR122" s="13"/>
      <c r="AS122" s="14"/>
      <c r="AT122" s="13"/>
      <c r="AU122" s="13"/>
      <c r="AV122" s="15"/>
      <c r="AW122" s="13">
        <v>4900</v>
      </c>
      <c r="AX122" s="14"/>
      <c r="AY122" s="13"/>
      <c r="AZ122" s="13"/>
      <c r="BA122" s="15">
        <v>4900</v>
      </c>
      <c r="BB122" s="13"/>
      <c r="BC122" s="14"/>
      <c r="BD122" s="13"/>
      <c r="BE122" s="13"/>
      <c r="BF122" s="15"/>
      <c r="BG122" s="13"/>
      <c r="BH122" s="14"/>
      <c r="BI122" s="13"/>
      <c r="BJ122" s="13"/>
      <c r="BK122" s="15"/>
    </row>
    <row r="123" spans="1:63" ht="34.15" customHeight="1">
      <c r="A123" s="17" t="s">
        <v>140</v>
      </c>
      <c r="B123" s="18" t="s">
        <v>141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9"/>
      <c r="R123" s="18"/>
      <c r="S123" s="18"/>
      <c r="T123" s="20">
        <f>T124</f>
        <v>582</v>
      </c>
      <c r="U123" s="12"/>
      <c r="V123" s="12"/>
      <c r="W123" s="12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>
        <v>850</v>
      </c>
      <c r="AI123" s="13"/>
      <c r="AJ123" s="13"/>
      <c r="AK123" s="13"/>
      <c r="AL123" s="13">
        <v>850</v>
      </c>
      <c r="AM123" s="13"/>
      <c r="AN123" s="14"/>
      <c r="AO123" s="13"/>
      <c r="AP123" s="13"/>
      <c r="AQ123" s="15"/>
      <c r="AR123" s="13"/>
      <c r="AS123" s="14"/>
      <c r="AT123" s="13"/>
      <c r="AU123" s="13"/>
      <c r="AV123" s="15"/>
      <c r="AW123" s="13">
        <v>850</v>
      </c>
      <c r="AX123" s="14"/>
      <c r="AY123" s="13"/>
      <c r="AZ123" s="13"/>
      <c r="BA123" s="15">
        <v>850</v>
      </c>
      <c r="BB123" s="13"/>
      <c r="BC123" s="14"/>
      <c r="BD123" s="13"/>
      <c r="BE123" s="13"/>
      <c r="BF123" s="15"/>
      <c r="BG123" s="13"/>
      <c r="BH123" s="14"/>
      <c r="BI123" s="13"/>
      <c r="BJ123" s="13"/>
      <c r="BK123" s="15"/>
    </row>
    <row r="124" spans="1:63" ht="34.15" customHeight="1">
      <c r="A124" s="17" t="s">
        <v>35</v>
      </c>
      <c r="B124" s="18" t="s">
        <v>141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9">
        <v>200</v>
      </c>
      <c r="R124" s="18"/>
      <c r="S124" s="18"/>
      <c r="T124" s="20">
        <f>T125</f>
        <v>582</v>
      </c>
      <c r="U124" s="12"/>
      <c r="V124" s="12"/>
      <c r="W124" s="12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>
        <v>850</v>
      </c>
      <c r="AI124" s="13"/>
      <c r="AJ124" s="13"/>
      <c r="AK124" s="13"/>
      <c r="AL124" s="13">
        <v>850</v>
      </c>
      <c r="AM124" s="13"/>
      <c r="AN124" s="14"/>
      <c r="AO124" s="13"/>
      <c r="AP124" s="13"/>
      <c r="AQ124" s="15"/>
      <c r="AR124" s="13"/>
      <c r="AS124" s="14"/>
      <c r="AT124" s="13"/>
      <c r="AU124" s="13"/>
      <c r="AV124" s="15"/>
      <c r="AW124" s="13">
        <v>850</v>
      </c>
      <c r="AX124" s="14"/>
      <c r="AY124" s="13"/>
      <c r="AZ124" s="13"/>
      <c r="BA124" s="15">
        <v>850</v>
      </c>
      <c r="BB124" s="13"/>
      <c r="BC124" s="14"/>
      <c r="BD124" s="13"/>
      <c r="BE124" s="13"/>
      <c r="BF124" s="15"/>
      <c r="BG124" s="13"/>
      <c r="BH124" s="14"/>
      <c r="BI124" s="13"/>
      <c r="BJ124" s="13"/>
      <c r="BK124" s="15"/>
    </row>
    <row r="125" spans="1:63" ht="34.15" customHeight="1">
      <c r="A125" s="17" t="s">
        <v>137</v>
      </c>
      <c r="B125" s="18" t="s">
        <v>141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9">
        <v>200</v>
      </c>
      <c r="R125" s="18" t="s">
        <v>34</v>
      </c>
      <c r="S125" s="18" t="s">
        <v>125</v>
      </c>
      <c r="T125" s="20">
        <v>582</v>
      </c>
      <c r="U125" s="12"/>
      <c r="V125" s="12"/>
      <c r="W125" s="12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>
        <v>850</v>
      </c>
      <c r="AI125" s="13"/>
      <c r="AJ125" s="13"/>
      <c r="AK125" s="13"/>
      <c r="AL125" s="13">
        <v>850</v>
      </c>
      <c r="AM125" s="13"/>
      <c r="AN125" s="14"/>
      <c r="AO125" s="13"/>
      <c r="AP125" s="13"/>
      <c r="AQ125" s="15"/>
      <c r="AR125" s="13"/>
      <c r="AS125" s="14"/>
      <c r="AT125" s="13"/>
      <c r="AU125" s="13"/>
      <c r="AV125" s="15"/>
      <c r="AW125" s="13">
        <v>850</v>
      </c>
      <c r="AX125" s="14"/>
      <c r="AY125" s="13"/>
      <c r="AZ125" s="13"/>
      <c r="BA125" s="15">
        <v>850</v>
      </c>
      <c r="BB125" s="13"/>
      <c r="BC125" s="14"/>
      <c r="BD125" s="13"/>
      <c r="BE125" s="13"/>
      <c r="BF125" s="15"/>
      <c r="BG125" s="13"/>
      <c r="BH125" s="14"/>
      <c r="BI125" s="13"/>
      <c r="BJ125" s="13"/>
      <c r="BK125" s="15"/>
    </row>
    <row r="126" spans="1:63" ht="34.15" customHeight="1">
      <c r="A126" s="17" t="s">
        <v>142</v>
      </c>
      <c r="B126" s="18" t="s">
        <v>143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9"/>
      <c r="R126" s="18"/>
      <c r="S126" s="18"/>
      <c r="T126" s="20">
        <f>T127</f>
        <v>15307.25</v>
      </c>
      <c r="U126" s="12"/>
      <c r="V126" s="12"/>
      <c r="W126" s="12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>
        <v>4650</v>
      </c>
      <c r="AI126" s="13"/>
      <c r="AJ126" s="13"/>
      <c r="AK126" s="13"/>
      <c r="AL126" s="13">
        <v>4650</v>
      </c>
      <c r="AM126" s="13"/>
      <c r="AN126" s="14"/>
      <c r="AO126" s="13"/>
      <c r="AP126" s="13"/>
      <c r="AQ126" s="15"/>
      <c r="AR126" s="13"/>
      <c r="AS126" s="14"/>
      <c r="AT126" s="13"/>
      <c r="AU126" s="13"/>
      <c r="AV126" s="15"/>
      <c r="AW126" s="13">
        <v>4650</v>
      </c>
      <c r="AX126" s="14"/>
      <c r="AY126" s="13"/>
      <c r="AZ126" s="13"/>
      <c r="BA126" s="15">
        <v>4650</v>
      </c>
      <c r="BB126" s="13"/>
      <c r="BC126" s="14"/>
      <c r="BD126" s="13"/>
      <c r="BE126" s="13"/>
      <c r="BF126" s="15"/>
      <c r="BG126" s="13"/>
      <c r="BH126" s="14"/>
      <c r="BI126" s="13"/>
      <c r="BJ126" s="13"/>
      <c r="BK126" s="15"/>
    </row>
    <row r="127" spans="1:63" ht="34.15" customHeight="1">
      <c r="A127" s="17" t="s">
        <v>35</v>
      </c>
      <c r="B127" s="18" t="s">
        <v>143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9">
        <v>200</v>
      </c>
      <c r="R127" s="18"/>
      <c r="S127" s="18"/>
      <c r="T127" s="20">
        <f>T128</f>
        <v>15307.25</v>
      </c>
      <c r="U127" s="12"/>
      <c r="V127" s="12"/>
      <c r="W127" s="12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>
        <v>4650</v>
      </c>
      <c r="AI127" s="13"/>
      <c r="AJ127" s="13"/>
      <c r="AK127" s="13"/>
      <c r="AL127" s="13">
        <v>4650</v>
      </c>
      <c r="AM127" s="13"/>
      <c r="AN127" s="14"/>
      <c r="AO127" s="13"/>
      <c r="AP127" s="13"/>
      <c r="AQ127" s="15"/>
      <c r="AR127" s="13"/>
      <c r="AS127" s="14"/>
      <c r="AT127" s="13"/>
      <c r="AU127" s="13"/>
      <c r="AV127" s="15"/>
      <c r="AW127" s="13">
        <v>4650</v>
      </c>
      <c r="AX127" s="14"/>
      <c r="AY127" s="13"/>
      <c r="AZ127" s="13"/>
      <c r="BA127" s="15">
        <v>4650</v>
      </c>
      <c r="BB127" s="13"/>
      <c r="BC127" s="14"/>
      <c r="BD127" s="13"/>
      <c r="BE127" s="13"/>
      <c r="BF127" s="15"/>
      <c r="BG127" s="13"/>
      <c r="BH127" s="14"/>
      <c r="BI127" s="13"/>
      <c r="BJ127" s="13"/>
      <c r="BK127" s="15"/>
    </row>
    <row r="128" spans="1:63" ht="34.15" customHeight="1">
      <c r="A128" s="17" t="s">
        <v>137</v>
      </c>
      <c r="B128" s="18" t="s">
        <v>143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9">
        <v>200</v>
      </c>
      <c r="R128" s="18" t="s">
        <v>34</v>
      </c>
      <c r="S128" s="18" t="s">
        <v>125</v>
      </c>
      <c r="T128" s="20">
        <f>10307.25+5000</f>
        <v>15307.25</v>
      </c>
      <c r="U128" s="12"/>
      <c r="V128" s="12"/>
      <c r="W128" s="12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>
        <v>4650</v>
      </c>
      <c r="AI128" s="13"/>
      <c r="AJ128" s="13"/>
      <c r="AK128" s="13"/>
      <c r="AL128" s="13">
        <v>4650</v>
      </c>
      <c r="AM128" s="13"/>
      <c r="AN128" s="14"/>
      <c r="AO128" s="13"/>
      <c r="AP128" s="13"/>
      <c r="AQ128" s="15"/>
      <c r="AR128" s="13"/>
      <c r="AS128" s="14"/>
      <c r="AT128" s="13"/>
      <c r="AU128" s="13"/>
      <c r="AV128" s="15"/>
      <c r="AW128" s="13">
        <v>4650</v>
      </c>
      <c r="AX128" s="14"/>
      <c r="AY128" s="13"/>
      <c r="AZ128" s="13"/>
      <c r="BA128" s="15">
        <v>4650</v>
      </c>
      <c r="BB128" s="13"/>
      <c r="BC128" s="14"/>
      <c r="BD128" s="13"/>
      <c r="BE128" s="13"/>
      <c r="BF128" s="15"/>
      <c r="BG128" s="13"/>
      <c r="BH128" s="14"/>
      <c r="BI128" s="13"/>
      <c r="BJ128" s="13"/>
      <c r="BK128" s="15"/>
    </row>
    <row r="129" spans="1:63" ht="34.15" customHeight="1">
      <c r="A129" s="17" t="s">
        <v>144</v>
      </c>
      <c r="B129" s="18" t="s">
        <v>145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9"/>
      <c r="R129" s="18"/>
      <c r="S129" s="18"/>
      <c r="T129" s="20">
        <f>T130</f>
        <v>700</v>
      </c>
      <c r="U129" s="12"/>
      <c r="V129" s="12"/>
      <c r="W129" s="12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>
        <v>800</v>
      </c>
      <c r="AI129" s="13"/>
      <c r="AJ129" s="13"/>
      <c r="AK129" s="13"/>
      <c r="AL129" s="13">
        <v>800</v>
      </c>
      <c r="AM129" s="13"/>
      <c r="AN129" s="14"/>
      <c r="AO129" s="13"/>
      <c r="AP129" s="13"/>
      <c r="AQ129" s="15"/>
      <c r="AR129" s="13"/>
      <c r="AS129" s="14"/>
      <c r="AT129" s="13"/>
      <c r="AU129" s="13"/>
      <c r="AV129" s="15"/>
      <c r="AW129" s="13">
        <v>800</v>
      </c>
      <c r="AX129" s="14"/>
      <c r="AY129" s="13"/>
      <c r="AZ129" s="13"/>
      <c r="BA129" s="15">
        <v>800</v>
      </c>
      <c r="BB129" s="13"/>
      <c r="BC129" s="14"/>
      <c r="BD129" s="13"/>
      <c r="BE129" s="13"/>
      <c r="BF129" s="15"/>
      <c r="BG129" s="13"/>
      <c r="BH129" s="14"/>
      <c r="BI129" s="13"/>
      <c r="BJ129" s="13"/>
      <c r="BK129" s="15"/>
    </row>
    <row r="130" spans="1:63" ht="34.15" customHeight="1">
      <c r="A130" s="17" t="s">
        <v>35</v>
      </c>
      <c r="B130" s="18" t="s">
        <v>145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9">
        <v>200</v>
      </c>
      <c r="R130" s="18"/>
      <c r="S130" s="18"/>
      <c r="T130" s="20">
        <f>T131</f>
        <v>700</v>
      </c>
      <c r="U130" s="12"/>
      <c r="V130" s="12"/>
      <c r="W130" s="12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>
        <v>800</v>
      </c>
      <c r="AI130" s="13"/>
      <c r="AJ130" s="13"/>
      <c r="AK130" s="13"/>
      <c r="AL130" s="13">
        <v>800</v>
      </c>
      <c r="AM130" s="13"/>
      <c r="AN130" s="14"/>
      <c r="AO130" s="13"/>
      <c r="AP130" s="13"/>
      <c r="AQ130" s="15"/>
      <c r="AR130" s="13"/>
      <c r="AS130" s="14"/>
      <c r="AT130" s="13"/>
      <c r="AU130" s="13"/>
      <c r="AV130" s="15"/>
      <c r="AW130" s="13">
        <v>800</v>
      </c>
      <c r="AX130" s="14"/>
      <c r="AY130" s="13"/>
      <c r="AZ130" s="13"/>
      <c r="BA130" s="15">
        <v>800</v>
      </c>
      <c r="BB130" s="13"/>
      <c r="BC130" s="14"/>
      <c r="BD130" s="13"/>
      <c r="BE130" s="13"/>
      <c r="BF130" s="15"/>
      <c r="BG130" s="13"/>
      <c r="BH130" s="14"/>
      <c r="BI130" s="13"/>
      <c r="BJ130" s="13"/>
      <c r="BK130" s="15"/>
    </row>
    <row r="131" spans="1:63" ht="34.15" customHeight="1">
      <c r="A131" s="17" t="s">
        <v>137</v>
      </c>
      <c r="B131" s="18" t="s">
        <v>145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9">
        <v>200</v>
      </c>
      <c r="R131" s="18" t="s">
        <v>34</v>
      </c>
      <c r="S131" s="18" t="s">
        <v>125</v>
      </c>
      <c r="T131" s="20">
        <v>700</v>
      </c>
      <c r="U131" s="12"/>
      <c r="V131" s="12"/>
      <c r="W131" s="12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>
        <v>800</v>
      </c>
      <c r="AI131" s="13"/>
      <c r="AJ131" s="13"/>
      <c r="AK131" s="13"/>
      <c r="AL131" s="13">
        <v>800</v>
      </c>
      <c r="AM131" s="13"/>
      <c r="AN131" s="14"/>
      <c r="AO131" s="13"/>
      <c r="AP131" s="13"/>
      <c r="AQ131" s="15"/>
      <c r="AR131" s="13"/>
      <c r="AS131" s="14"/>
      <c r="AT131" s="13"/>
      <c r="AU131" s="13"/>
      <c r="AV131" s="15"/>
      <c r="AW131" s="13">
        <v>800</v>
      </c>
      <c r="AX131" s="14"/>
      <c r="AY131" s="13"/>
      <c r="AZ131" s="13"/>
      <c r="BA131" s="15">
        <v>800</v>
      </c>
      <c r="BB131" s="13"/>
      <c r="BC131" s="14"/>
      <c r="BD131" s="13"/>
      <c r="BE131" s="13"/>
      <c r="BF131" s="15"/>
      <c r="BG131" s="13"/>
      <c r="BH131" s="14"/>
      <c r="BI131" s="13"/>
      <c r="BJ131" s="13"/>
      <c r="BK131" s="15"/>
    </row>
    <row r="132" spans="1:63" ht="34.15" customHeight="1">
      <c r="A132" s="17" t="s">
        <v>146</v>
      </c>
      <c r="B132" s="18" t="s">
        <v>147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9"/>
      <c r="R132" s="18"/>
      <c r="S132" s="18"/>
      <c r="T132" s="20">
        <f>T133</f>
        <v>200</v>
      </c>
      <c r="U132" s="12"/>
      <c r="V132" s="12"/>
      <c r="W132" s="1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>
        <v>200</v>
      </c>
      <c r="AI132" s="13"/>
      <c r="AJ132" s="13"/>
      <c r="AK132" s="13"/>
      <c r="AL132" s="13">
        <v>200</v>
      </c>
      <c r="AM132" s="13"/>
      <c r="AN132" s="14"/>
      <c r="AO132" s="13"/>
      <c r="AP132" s="13"/>
      <c r="AQ132" s="15"/>
      <c r="AR132" s="13"/>
      <c r="AS132" s="14"/>
      <c r="AT132" s="13"/>
      <c r="AU132" s="13"/>
      <c r="AV132" s="15"/>
      <c r="AW132" s="13">
        <v>200</v>
      </c>
      <c r="AX132" s="14"/>
      <c r="AY132" s="13"/>
      <c r="AZ132" s="13"/>
      <c r="BA132" s="15">
        <v>200</v>
      </c>
      <c r="BB132" s="13"/>
      <c r="BC132" s="14"/>
      <c r="BD132" s="13"/>
      <c r="BE132" s="13"/>
      <c r="BF132" s="15"/>
      <c r="BG132" s="13"/>
      <c r="BH132" s="14"/>
      <c r="BI132" s="13"/>
      <c r="BJ132" s="13"/>
      <c r="BK132" s="15"/>
    </row>
    <row r="133" spans="1:63" ht="34.15" customHeight="1">
      <c r="A133" s="17" t="s">
        <v>35</v>
      </c>
      <c r="B133" s="18" t="s">
        <v>147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>
        <v>200</v>
      </c>
      <c r="R133" s="18"/>
      <c r="S133" s="18"/>
      <c r="T133" s="20">
        <f>T134</f>
        <v>200</v>
      </c>
      <c r="U133" s="12"/>
      <c r="V133" s="12"/>
      <c r="W133" s="12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>
        <v>200</v>
      </c>
      <c r="AI133" s="13"/>
      <c r="AJ133" s="13"/>
      <c r="AK133" s="13"/>
      <c r="AL133" s="13">
        <v>200</v>
      </c>
      <c r="AM133" s="13"/>
      <c r="AN133" s="14"/>
      <c r="AO133" s="13"/>
      <c r="AP133" s="13"/>
      <c r="AQ133" s="15"/>
      <c r="AR133" s="13"/>
      <c r="AS133" s="14"/>
      <c r="AT133" s="13"/>
      <c r="AU133" s="13"/>
      <c r="AV133" s="15"/>
      <c r="AW133" s="13">
        <v>200</v>
      </c>
      <c r="AX133" s="14"/>
      <c r="AY133" s="13"/>
      <c r="AZ133" s="13"/>
      <c r="BA133" s="15">
        <v>200</v>
      </c>
      <c r="BB133" s="13"/>
      <c r="BC133" s="14"/>
      <c r="BD133" s="13"/>
      <c r="BE133" s="13"/>
      <c r="BF133" s="15"/>
      <c r="BG133" s="13"/>
      <c r="BH133" s="14"/>
      <c r="BI133" s="13"/>
      <c r="BJ133" s="13"/>
      <c r="BK133" s="15"/>
    </row>
    <row r="134" spans="1:63" ht="34.15" customHeight="1">
      <c r="A134" s="17" t="s">
        <v>137</v>
      </c>
      <c r="B134" s="18" t="s">
        <v>147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9">
        <v>200</v>
      </c>
      <c r="R134" s="18" t="s">
        <v>34</v>
      </c>
      <c r="S134" s="18" t="s">
        <v>125</v>
      </c>
      <c r="T134" s="20">
        <v>200</v>
      </c>
      <c r="U134" s="12"/>
      <c r="V134" s="12"/>
      <c r="W134" s="12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>
        <v>200</v>
      </c>
      <c r="AI134" s="13"/>
      <c r="AJ134" s="13"/>
      <c r="AK134" s="13"/>
      <c r="AL134" s="13">
        <v>200</v>
      </c>
      <c r="AM134" s="13"/>
      <c r="AN134" s="14"/>
      <c r="AO134" s="13"/>
      <c r="AP134" s="13"/>
      <c r="AQ134" s="15"/>
      <c r="AR134" s="13"/>
      <c r="AS134" s="14"/>
      <c r="AT134" s="13"/>
      <c r="AU134" s="13"/>
      <c r="AV134" s="15"/>
      <c r="AW134" s="13">
        <v>200</v>
      </c>
      <c r="AX134" s="14"/>
      <c r="AY134" s="13"/>
      <c r="AZ134" s="13"/>
      <c r="BA134" s="15">
        <v>200</v>
      </c>
      <c r="BB134" s="13"/>
      <c r="BC134" s="14"/>
      <c r="BD134" s="13"/>
      <c r="BE134" s="13"/>
      <c r="BF134" s="15"/>
      <c r="BG134" s="13"/>
      <c r="BH134" s="14"/>
      <c r="BI134" s="13"/>
      <c r="BJ134" s="13"/>
      <c r="BK134" s="15"/>
    </row>
    <row r="135" spans="1:63" ht="102.6" customHeight="1">
      <c r="A135" s="21" t="s">
        <v>148</v>
      </c>
      <c r="B135" s="18" t="s">
        <v>149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9"/>
      <c r="R135" s="18"/>
      <c r="S135" s="18"/>
      <c r="T135" s="20">
        <f>T136</f>
        <v>2370.4499999999998</v>
      </c>
      <c r="U135" s="12"/>
      <c r="V135" s="12">
        <v>2109.6999999999998</v>
      </c>
      <c r="W135" s="12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4"/>
      <c r="AO135" s="13"/>
      <c r="AP135" s="13"/>
      <c r="AQ135" s="15"/>
      <c r="AR135" s="13"/>
      <c r="AS135" s="14"/>
      <c r="AT135" s="13"/>
      <c r="AU135" s="13"/>
      <c r="AV135" s="15"/>
      <c r="AW135" s="13"/>
      <c r="AX135" s="14"/>
      <c r="AY135" s="13"/>
      <c r="AZ135" s="13"/>
      <c r="BA135" s="15"/>
      <c r="BB135" s="13"/>
      <c r="BC135" s="14"/>
      <c r="BD135" s="13"/>
      <c r="BE135" s="13"/>
      <c r="BF135" s="15"/>
      <c r="BG135" s="13"/>
      <c r="BH135" s="14"/>
      <c r="BI135" s="13"/>
      <c r="BJ135" s="13"/>
      <c r="BK135" s="15"/>
    </row>
    <row r="136" spans="1:63" ht="34.15" customHeight="1">
      <c r="A136" s="17" t="s">
        <v>35</v>
      </c>
      <c r="B136" s="18" t="s">
        <v>149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9">
        <v>200</v>
      </c>
      <c r="R136" s="18"/>
      <c r="S136" s="18"/>
      <c r="T136" s="20">
        <f>T137</f>
        <v>2370.4499999999998</v>
      </c>
      <c r="U136" s="12"/>
      <c r="V136" s="12">
        <v>2109.6999999999998</v>
      </c>
      <c r="W136" s="12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4"/>
      <c r="AO136" s="13"/>
      <c r="AP136" s="13"/>
      <c r="AQ136" s="15"/>
      <c r="AR136" s="13"/>
      <c r="AS136" s="14"/>
      <c r="AT136" s="13"/>
      <c r="AU136" s="13"/>
      <c r="AV136" s="15"/>
      <c r="AW136" s="13"/>
      <c r="AX136" s="14"/>
      <c r="AY136" s="13"/>
      <c r="AZ136" s="13"/>
      <c r="BA136" s="15"/>
      <c r="BB136" s="13"/>
      <c r="BC136" s="14"/>
      <c r="BD136" s="13"/>
      <c r="BE136" s="13"/>
      <c r="BF136" s="15"/>
      <c r="BG136" s="13"/>
      <c r="BH136" s="14"/>
      <c r="BI136" s="13"/>
      <c r="BJ136" s="13"/>
      <c r="BK136" s="15"/>
    </row>
    <row r="137" spans="1:63" ht="34.15" customHeight="1">
      <c r="A137" s="17" t="s">
        <v>137</v>
      </c>
      <c r="B137" s="18" t="s">
        <v>149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9">
        <v>200</v>
      </c>
      <c r="R137" s="18" t="s">
        <v>34</v>
      </c>
      <c r="S137" s="18" t="s">
        <v>125</v>
      </c>
      <c r="T137" s="20">
        <v>2370.4499999999998</v>
      </c>
      <c r="U137" s="12"/>
      <c r="V137" s="12">
        <v>2109.6999999999998</v>
      </c>
      <c r="W137" s="12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4"/>
      <c r="AO137" s="13"/>
      <c r="AP137" s="13"/>
      <c r="AQ137" s="15"/>
      <c r="AR137" s="13"/>
      <c r="AS137" s="14"/>
      <c r="AT137" s="13"/>
      <c r="AU137" s="13"/>
      <c r="AV137" s="15"/>
      <c r="AW137" s="13"/>
      <c r="AX137" s="14"/>
      <c r="AY137" s="13"/>
      <c r="AZ137" s="13"/>
      <c r="BA137" s="15"/>
      <c r="BB137" s="13"/>
      <c r="BC137" s="14"/>
      <c r="BD137" s="13"/>
      <c r="BE137" s="13"/>
      <c r="BF137" s="15"/>
      <c r="BG137" s="13"/>
      <c r="BH137" s="14"/>
      <c r="BI137" s="13"/>
      <c r="BJ137" s="13"/>
      <c r="BK137" s="15"/>
    </row>
    <row r="138" spans="1:63" ht="136.9" customHeight="1">
      <c r="A138" s="21" t="s">
        <v>150</v>
      </c>
      <c r="B138" s="18" t="s">
        <v>151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9"/>
      <c r="R138" s="18"/>
      <c r="S138" s="18"/>
      <c r="T138" s="20">
        <f>T139</f>
        <v>1352.3</v>
      </c>
      <c r="U138" s="12"/>
      <c r="V138" s="12">
        <v>1202.3</v>
      </c>
      <c r="W138" s="12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4"/>
      <c r="AO138" s="13"/>
      <c r="AP138" s="13"/>
      <c r="AQ138" s="15"/>
      <c r="AR138" s="13"/>
      <c r="AS138" s="14"/>
      <c r="AT138" s="13"/>
      <c r="AU138" s="13"/>
      <c r="AV138" s="15"/>
      <c r="AW138" s="13"/>
      <c r="AX138" s="14"/>
      <c r="AY138" s="13"/>
      <c r="AZ138" s="13"/>
      <c r="BA138" s="15"/>
      <c r="BB138" s="13"/>
      <c r="BC138" s="14"/>
      <c r="BD138" s="13"/>
      <c r="BE138" s="13"/>
      <c r="BF138" s="15"/>
      <c r="BG138" s="13"/>
      <c r="BH138" s="14"/>
      <c r="BI138" s="13"/>
      <c r="BJ138" s="13"/>
      <c r="BK138" s="15"/>
    </row>
    <row r="139" spans="1:63" ht="34.15" customHeight="1">
      <c r="A139" s="17" t="s">
        <v>35</v>
      </c>
      <c r="B139" s="18" t="s">
        <v>151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9">
        <v>200</v>
      </c>
      <c r="R139" s="18"/>
      <c r="S139" s="18"/>
      <c r="T139" s="20">
        <f>T140</f>
        <v>1352.3</v>
      </c>
      <c r="U139" s="12"/>
      <c r="V139" s="12">
        <v>1202.3</v>
      </c>
      <c r="W139" s="12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4"/>
      <c r="AO139" s="13"/>
      <c r="AP139" s="13"/>
      <c r="AQ139" s="15"/>
      <c r="AR139" s="13"/>
      <c r="AS139" s="14"/>
      <c r="AT139" s="13"/>
      <c r="AU139" s="13"/>
      <c r="AV139" s="15"/>
      <c r="AW139" s="13"/>
      <c r="AX139" s="14"/>
      <c r="AY139" s="13"/>
      <c r="AZ139" s="13"/>
      <c r="BA139" s="15"/>
      <c r="BB139" s="13"/>
      <c r="BC139" s="14"/>
      <c r="BD139" s="13"/>
      <c r="BE139" s="13"/>
      <c r="BF139" s="15"/>
      <c r="BG139" s="13"/>
      <c r="BH139" s="14"/>
      <c r="BI139" s="13"/>
      <c r="BJ139" s="13"/>
      <c r="BK139" s="15"/>
    </row>
    <row r="140" spans="1:63" ht="34.15" customHeight="1">
      <c r="A140" s="17" t="s">
        <v>137</v>
      </c>
      <c r="B140" s="18" t="s">
        <v>151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9">
        <v>200</v>
      </c>
      <c r="R140" s="18" t="s">
        <v>34</v>
      </c>
      <c r="S140" s="18" t="s">
        <v>125</v>
      </c>
      <c r="T140" s="20">
        <v>1352.3</v>
      </c>
      <c r="U140" s="12"/>
      <c r="V140" s="12">
        <v>1202.3</v>
      </c>
      <c r="W140" s="12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4"/>
      <c r="AO140" s="13"/>
      <c r="AP140" s="13"/>
      <c r="AQ140" s="15"/>
      <c r="AR140" s="13"/>
      <c r="AS140" s="14"/>
      <c r="AT140" s="13"/>
      <c r="AU140" s="13"/>
      <c r="AV140" s="15"/>
      <c r="AW140" s="13"/>
      <c r="AX140" s="14"/>
      <c r="AY140" s="13"/>
      <c r="AZ140" s="13"/>
      <c r="BA140" s="15"/>
      <c r="BB140" s="13"/>
      <c r="BC140" s="14"/>
      <c r="BD140" s="13"/>
      <c r="BE140" s="13"/>
      <c r="BF140" s="15"/>
      <c r="BG140" s="13"/>
      <c r="BH140" s="14"/>
      <c r="BI140" s="13"/>
      <c r="BJ140" s="13"/>
      <c r="BK140" s="15"/>
    </row>
    <row r="141" spans="1:63" ht="34.15" customHeight="1">
      <c r="A141" s="30" t="s">
        <v>152</v>
      </c>
      <c r="B141" s="31" t="s">
        <v>153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3">
        <f>T142+T157+T160+T163+T168</f>
        <v>32914.699999999997</v>
      </c>
      <c r="U141" s="12"/>
      <c r="V141" s="12"/>
      <c r="W141" s="12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>
        <v>34772.800000000003</v>
      </c>
      <c r="AI141" s="13"/>
      <c r="AJ141" s="13"/>
      <c r="AK141" s="13"/>
      <c r="AL141" s="13">
        <v>34772.800000000003</v>
      </c>
      <c r="AM141" s="13"/>
      <c r="AN141" s="14"/>
      <c r="AO141" s="13"/>
      <c r="AP141" s="13"/>
      <c r="AQ141" s="15"/>
      <c r="AR141" s="13"/>
      <c r="AS141" s="14"/>
      <c r="AT141" s="13"/>
      <c r="AU141" s="13"/>
      <c r="AV141" s="15"/>
      <c r="AW141" s="13">
        <v>34492.800000000003</v>
      </c>
      <c r="AX141" s="14"/>
      <c r="AY141" s="13"/>
      <c r="AZ141" s="13"/>
      <c r="BA141" s="15">
        <v>34492.800000000003</v>
      </c>
      <c r="BB141" s="13"/>
      <c r="BC141" s="14"/>
      <c r="BD141" s="13"/>
      <c r="BE141" s="13"/>
      <c r="BF141" s="15"/>
      <c r="BG141" s="13"/>
      <c r="BH141" s="14"/>
      <c r="BI141" s="13"/>
      <c r="BJ141" s="13"/>
      <c r="BK141" s="15"/>
    </row>
    <row r="142" spans="1:63" ht="34.15" customHeight="1">
      <c r="A142" s="17" t="s">
        <v>154</v>
      </c>
      <c r="B142" s="18" t="s">
        <v>155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9"/>
      <c r="R142" s="18"/>
      <c r="S142" s="18"/>
      <c r="T142" s="20">
        <f>T143+T145+T147+T149+T151+T153+T155</f>
        <v>28880.7</v>
      </c>
      <c r="U142" s="12"/>
      <c r="V142" s="12"/>
      <c r="W142" s="12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>
        <v>30552.5</v>
      </c>
      <c r="AI142" s="13"/>
      <c r="AJ142" s="13"/>
      <c r="AK142" s="13"/>
      <c r="AL142" s="13">
        <v>30552.5</v>
      </c>
      <c r="AM142" s="13"/>
      <c r="AN142" s="14"/>
      <c r="AO142" s="13"/>
      <c r="AP142" s="13"/>
      <c r="AQ142" s="15"/>
      <c r="AR142" s="13"/>
      <c r="AS142" s="14"/>
      <c r="AT142" s="13"/>
      <c r="AU142" s="13"/>
      <c r="AV142" s="15"/>
      <c r="AW142" s="13">
        <v>32264.5</v>
      </c>
      <c r="AX142" s="14"/>
      <c r="AY142" s="13"/>
      <c r="AZ142" s="13"/>
      <c r="BA142" s="15">
        <v>32264.5</v>
      </c>
      <c r="BB142" s="13"/>
      <c r="BC142" s="14"/>
      <c r="BD142" s="13"/>
      <c r="BE142" s="13"/>
      <c r="BF142" s="15"/>
      <c r="BG142" s="13"/>
      <c r="BH142" s="14"/>
      <c r="BI142" s="13"/>
      <c r="BJ142" s="13"/>
      <c r="BK142" s="15"/>
    </row>
    <row r="143" spans="1:63" ht="34.15" customHeight="1">
      <c r="A143" s="17" t="s">
        <v>156</v>
      </c>
      <c r="B143" s="18" t="s">
        <v>155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9">
        <v>100</v>
      </c>
      <c r="R143" s="18"/>
      <c r="S143" s="18"/>
      <c r="T143" s="20">
        <f>T144</f>
        <v>15535.6</v>
      </c>
      <c r="U143" s="12"/>
      <c r="V143" s="12"/>
      <c r="W143" s="12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>
        <v>16155</v>
      </c>
      <c r="AI143" s="13"/>
      <c r="AJ143" s="13"/>
      <c r="AK143" s="13"/>
      <c r="AL143" s="13">
        <v>16155</v>
      </c>
      <c r="AM143" s="13"/>
      <c r="AN143" s="14"/>
      <c r="AO143" s="13"/>
      <c r="AP143" s="13"/>
      <c r="AQ143" s="15"/>
      <c r="AR143" s="13"/>
      <c r="AS143" s="14"/>
      <c r="AT143" s="13"/>
      <c r="AU143" s="13"/>
      <c r="AV143" s="15"/>
      <c r="AW143" s="13">
        <v>16800</v>
      </c>
      <c r="AX143" s="14"/>
      <c r="AY143" s="13"/>
      <c r="AZ143" s="13"/>
      <c r="BA143" s="15">
        <v>16800</v>
      </c>
      <c r="BB143" s="13"/>
      <c r="BC143" s="14"/>
      <c r="BD143" s="13"/>
      <c r="BE143" s="13"/>
      <c r="BF143" s="15"/>
      <c r="BG143" s="13"/>
      <c r="BH143" s="14"/>
      <c r="BI143" s="13"/>
      <c r="BJ143" s="13"/>
      <c r="BK143" s="15"/>
    </row>
    <row r="144" spans="1:63" ht="34.15" customHeight="1">
      <c r="A144" s="17" t="s">
        <v>157</v>
      </c>
      <c r="B144" s="18" t="s">
        <v>155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9">
        <v>100</v>
      </c>
      <c r="R144" s="18" t="s">
        <v>119</v>
      </c>
      <c r="S144" s="18" t="s">
        <v>119</v>
      </c>
      <c r="T144" s="20">
        <v>15535.6</v>
      </c>
      <c r="U144" s="12"/>
      <c r="V144" s="12"/>
      <c r="W144" s="12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>
        <v>16155</v>
      </c>
      <c r="AI144" s="13"/>
      <c r="AJ144" s="13"/>
      <c r="AK144" s="13"/>
      <c r="AL144" s="13">
        <v>16155</v>
      </c>
      <c r="AM144" s="13"/>
      <c r="AN144" s="14"/>
      <c r="AO144" s="13"/>
      <c r="AP144" s="13"/>
      <c r="AQ144" s="15"/>
      <c r="AR144" s="13"/>
      <c r="AS144" s="14"/>
      <c r="AT144" s="13"/>
      <c r="AU144" s="13"/>
      <c r="AV144" s="15"/>
      <c r="AW144" s="13">
        <v>16800</v>
      </c>
      <c r="AX144" s="14"/>
      <c r="AY144" s="13"/>
      <c r="AZ144" s="13"/>
      <c r="BA144" s="15">
        <v>16800</v>
      </c>
      <c r="BB144" s="13"/>
      <c r="BC144" s="14"/>
      <c r="BD144" s="13"/>
      <c r="BE144" s="13"/>
      <c r="BF144" s="15"/>
      <c r="BG144" s="13"/>
      <c r="BH144" s="14"/>
      <c r="BI144" s="13"/>
      <c r="BJ144" s="13"/>
      <c r="BK144" s="15"/>
    </row>
    <row r="145" spans="1:63" ht="51.4" customHeight="1">
      <c r="A145" s="17" t="s">
        <v>158</v>
      </c>
      <c r="B145" s="18" t="s">
        <v>155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9">
        <v>100</v>
      </c>
      <c r="R145" s="18"/>
      <c r="S145" s="18"/>
      <c r="T145" s="20">
        <f>T146</f>
        <v>4676.6000000000004</v>
      </c>
      <c r="U145" s="12"/>
      <c r="V145" s="12"/>
      <c r="W145" s="12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>
        <v>4863</v>
      </c>
      <c r="AI145" s="13"/>
      <c r="AJ145" s="13"/>
      <c r="AK145" s="13"/>
      <c r="AL145" s="13">
        <v>4863</v>
      </c>
      <c r="AM145" s="13"/>
      <c r="AN145" s="14"/>
      <c r="AO145" s="13"/>
      <c r="AP145" s="13"/>
      <c r="AQ145" s="15"/>
      <c r="AR145" s="13"/>
      <c r="AS145" s="14"/>
      <c r="AT145" s="13"/>
      <c r="AU145" s="13"/>
      <c r="AV145" s="15"/>
      <c r="AW145" s="13">
        <v>5057</v>
      </c>
      <c r="AX145" s="14"/>
      <c r="AY145" s="13"/>
      <c r="AZ145" s="13"/>
      <c r="BA145" s="15">
        <v>5057</v>
      </c>
      <c r="BB145" s="13"/>
      <c r="BC145" s="14"/>
      <c r="BD145" s="13"/>
      <c r="BE145" s="13"/>
      <c r="BF145" s="15"/>
      <c r="BG145" s="13"/>
      <c r="BH145" s="14"/>
      <c r="BI145" s="13"/>
      <c r="BJ145" s="13"/>
      <c r="BK145" s="15"/>
    </row>
    <row r="146" spans="1:63" ht="34.15" customHeight="1">
      <c r="A146" s="17" t="s">
        <v>157</v>
      </c>
      <c r="B146" s="18" t="s">
        <v>155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9">
        <v>100</v>
      </c>
      <c r="R146" s="18" t="s">
        <v>119</v>
      </c>
      <c r="S146" s="18" t="s">
        <v>119</v>
      </c>
      <c r="T146" s="20">
        <v>4676.6000000000004</v>
      </c>
      <c r="U146" s="12"/>
      <c r="V146" s="12"/>
      <c r="W146" s="12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>
        <v>4863</v>
      </c>
      <c r="AI146" s="13"/>
      <c r="AJ146" s="13"/>
      <c r="AK146" s="13"/>
      <c r="AL146" s="13">
        <v>4863</v>
      </c>
      <c r="AM146" s="13"/>
      <c r="AN146" s="14"/>
      <c r="AO146" s="13"/>
      <c r="AP146" s="13"/>
      <c r="AQ146" s="15"/>
      <c r="AR146" s="13"/>
      <c r="AS146" s="14"/>
      <c r="AT146" s="13"/>
      <c r="AU146" s="13"/>
      <c r="AV146" s="15"/>
      <c r="AW146" s="13">
        <v>5057</v>
      </c>
      <c r="AX146" s="14"/>
      <c r="AY146" s="13"/>
      <c r="AZ146" s="13"/>
      <c r="BA146" s="15">
        <v>5057</v>
      </c>
      <c r="BB146" s="13"/>
      <c r="BC146" s="14"/>
      <c r="BD146" s="13"/>
      <c r="BE146" s="13"/>
      <c r="BF146" s="15"/>
      <c r="BG146" s="13"/>
      <c r="BH146" s="14"/>
      <c r="BI146" s="13"/>
      <c r="BJ146" s="13"/>
      <c r="BK146" s="15"/>
    </row>
    <row r="147" spans="1:63" ht="34.15" customHeight="1">
      <c r="A147" s="17" t="s">
        <v>31</v>
      </c>
      <c r="B147" s="18" t="s">
        <v>155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9">
        <v>200</v>
      </c>
      <c r="R147" s="18"/>
      <c r="S147" s="18"/>
      <c r="T147" s="20">
        <f>T148</f>
        <v>122</v>
      </c>
      <c r="U147" s="12"/>
      <c r="V147" s="12"/>
      <c r="W147" s="12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>
        <v>122</v>
      </c>
      <c r="AI147" s="13"/>
      <c r="AJ147" s="13"/>
      <c r="AK147" s="13"/>
      <c r="AL147" s="13">
        <v>122</v>
      </c>
      <c r="AM147" s="13"/>
      <c r="AN147" s="14"/>
      <c r="AO147" s="13"/>
      <c r="AP147" s="13"/>
      <c r="AQ147" s="15"/>
      <c r="AR147" s="13"/>
      <c r="AS147" s="14"/>
      <c r="AT147" s="13"/>
      <c r="AU147" s="13"/>
      <c r="AV147" s="15"/>
      <c r="AW147" s="13">
        <v>122</v>
      </c>
      <c r="AX147" s="14"/>
      <c r="AY147" s="13"/>
      <c r="AZ147" s="13"/>
      <c r="BA147" s="15">
        <v>122</v>
      </c>
      <c r="BB147" s="13"/>
      <c r="BC147" s="14"/>
      <c r="BD147" s="13"/>
      <c r="BE147" s="13"/>
      <c r="BF147" s="15"/>
      <c r="BG147" s="13"/>
      <c r="BH147" s="14"/>
      <c r="BI147" s="13"/>
      <c r="BJ147" s="13"/>
      <c r="BK147" s="15"/>
    </row>
    <row r="148" spans="1:63" ht="34.15" customHeight="1">
      <c r="A148" s="17" t="s">
        <v>157</v>
      </c>
      <c r="B148" s="18" t="s">
        <v>155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9">
        <v>200</v>
      </c>
      <c r="R148" s="18" t="s">
        <v>119</v>
      </c>
      <c r="S148" s="18" t="s">
        <v>119</v>
      </c>
      <c r="T148" s="20">
        <v>122</v>
      </c>
      <c r="U148" s="12"/>
      <c r="V148" s="12"/>
      <c r="W148" s="12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>
        <v>122</v>
      </c>
      <c r="AI148" s="13"/>
      <c r="AJ148" s="13"/>
      <c r="AK148" s="13"/>
      <c r="AL148" s="13">
        <v>122</v>
      </c>
      <c r="AM148" s="13"/>
      <c r="AN148" s="14"/>
      <c r="AO148" s="13"/>
      <c r="AP148" s="13"/>
      <c r="AQ148" s="15"/>
      <c r="AR148" s="13"/>
      <c r="AS148" s="14"/>
      <c r="AT148" s="13"/>
      <c r="AU148" s="13"/>
      <c r="AV148" s="15"/>
      <c r="AW148" s="13">
        <v>122</v>
      </c>
      <c r="AX148" s="14"/>
      <c r="AY148" s="13"/>
      <c r="AZ148" s="13"/>
      <c r="BA148" s="15">
        <v>122</v>
      </c>
      <c r="BB148" s="13"/>
      <c r="BC148" s="14"/>
      <c r="BD148" s="13"/>
      <c r="BE148" s="13"/>
      <c r="BF148" s="15"/>
      <c r="BG148" s="13"/>
      <c r="BH148" s="14"/>
      <c r="BI148" s="13"/>
      <c r="BJ148" s="13"/>
      <c r="BK148" s="15"/>
    </row>
    <row r="149" spans="1:63" ht="34.15" customHeight="1">
      <c r="A149" s="17" t="s">
        <v>35</v>
      </c>
      <c r="B149" s="18" t="s">
        <v>155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9">
        <v>200</v>
      </c>
      <c r="R149" s="18"/>
      <c r="S149" s="18"/>
      <c r="T149" s="20">
        <f>T150</f>
        <v>5797</v>
      </c>
      <c r="U149" s="12"/>
      <c r="V149" s="12"/>
      <c r="W149" s="12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>
        <v>6623</v>
      </c>
      <c r="AI149" s="13"/>
      <c r="AJ149" s="13"/>
      <c r="AK149" s="13"/>
      <c r="AL149" s="13">
        <v>6623</v>
      </c>
      <c r="AM149" s="13"/>
      <c r="AN149" s="14"/>
      <c r="AO149" s="13"/>
      <c r="AP149" s="13"/>
      <c r="AQ149" s="15"/>
      <c r="AR149" s="13"/>
      <c r="AS149" s="14"/>
      <c r="AT149" s="13"/>
      <c r="AU149" s="13"/>
      <c r="AV149" s="15"/>
      <c r="AW149" s="13">
        <v>7446</v>
      </c>
      <c r="AX149" s="14"/>
      <c r="AY149" s="13"/>
      <c r="AZ149" s="13"/>
      <c r="BA149" s="15">
        <v>7446</v>
      </c>
      <c r="BB149" s="13"/>
      <c r="BC149" s="14"/>
      <c r="BD149" s="13"/>
      <c r="BE149" s="13"/>
      <c r="BF149" s="15"/>
      <c r="BG149" s="13"/>
      <c r="BH149" s="14"/>
      <c r="BI149" s="13"/>
      <c r="BJ149" s="13"/>
      <c r="BK149" s="15"/>
    </row>
    <row r="150" spans="1:63" ht="34.15" customHeight="1">
      <c r="A150" s="17" t="s">
        <v>157</v>
      </c>
      <c r="B150" s="18" t="s">
        <v>155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9">
        <v>200</v>
      </c>
      <c r="R150" s="18" t="s">
        <v>119</v>
      </c>
      <c r="S150" s="18" t="s">
        <v>119</v>
      </c>
      <c r="T150" s="20">
        <v>5797</v>
      </c>
      <c r="U150" s="12"/>
      <c r="V150" s="12"/>
      <c r="W150" s="12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>
        <v>6623</v>
      </c>
      <c r="AI150" s="13"/>
      <c r="AJ150" s="13"/>
      <c r="AK150" s="13"/>
      <c r="AL150" s="13">
        <v>6623</v>
      </c>
      <c r="AM150" s="13"/>
      <c r="AN150" s="14"/>
      <c r="AO150" s="13"/>
      <c r="AP150" s="13"/>
      <c r="AQ150" s="15"/>
      <c r="AR150" s="13"/>
      <c r="AS150" s="14"/>
      <c r="AT150" s="13"/>
      <c r="AU150" s="13"/>
      <c r="AV150" s="15"/>
      <c r="AW150" s="13">
        <v>7446</v>
      </c>
      <c r="AX150" s="14"/>
      <c r="AY150" s="13"/>
      <c r="AZ150" s="13"/>
      <c r="BA150" s="15">
        <v>7446</v>
      </c>
      <c r="BB150" s="13"/>
      <c r="BC150" s="14"/>
      <c r="BD150" s="13"/>
      <c r="BE150" s="13"/>
      <c r="BF150" s="15"/>
      <c r="BG150" s="13"/>
      <c r="BH150" s="14"/>
      <c r="BI150" s="13"/>
      <c r="BJ150" s="13"/>
      <c r="BK150" s="15"/>
    </row>
    <row r="151" spans="1:63" ht="34.15" customHeight="1">
      <c r="A151" s="17" t="s">
        <v>37</v>
      </c>
      <c r="B151" s="18" t="s">
        <v>155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9">
        <v>200</v>
      </c>
      <c r="R151" s="18"/>
      <c r="S151" s="18"/>
      <c r="T151" s="20">
        <f>T152</f>
        <v>2660</v>
      </c>
      <c r="U151" s="12"/>
      <c r="V151" s="12"/>
      <c r="W151" s="12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>
        <v>2700</v>
      </c>
      <c r="AI151" s="13"/>
      <c r="AJ151" s="13"/>
      <c r="AK151" s="13"/>
      <c r="AL151" s="13">
        <v>2700</v>
      </c>
      <c r="AM151" s="13"/>
      <c r="AN151" s="14"/>
      <c r="AO151" s="13"/>
      <c r="AP151" s="13"/>
      <c r="AQ151" s="15"/>
      <c r="AR151" s="13"/>
      <c r="AS151" s="14"/>
      <c r="AT151" s="13"/>
      <c r="AU151" s="13"/>
      <c r="AV151" s="15"/>
      <c r="AW151" s="13">
        <v>2750</v>
      </c>
      <c r="AX151" s="14"/>
      <c r="AY151" s="13"/>
      <c r="AZ151" s="13"/>
      <c r="BA151" s="15">
        <v>2750</v>
      </c>
      <c r="BB151" s="13"/>
      <c r="BC151" s="14"/>
      <c r="BD151" s="13"/>
      <c r="BE151" s="13"/>
      <c r="BF151" s="15"/>
      <c r="BG151" s="13"/>
      <c r="BH151" s="14"/>
      <c r="BI151" s="13"/>
      <c r="BJ151" s="13"/>
      <c r="BK151" s="15"/>
    </row>
    <row r="152" spans="1:63" ht="34.15" customHeight="1">
      <c r="A152" s="17" t="s">
        <v>157</v>
      </c>
      <c r="B152" s="18" t="s">
        <v>155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>
        <v>200</v>
      </c>
      <c r="R152" s="18" t="s">
        <v>119</v>
      </c>
      <c r="S152" s="18" t="s">
        <v>119</v>
      </c>
      <c r="T152" s="20">
        <v>2660</v>
      </c>
      <c r="U152" s="12"/>
      <c r="V152" s="12"/>
      <c r="W152" s="12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>
        <v>2700</v>
      </c>
      <c r="AI152" s="13"/>
      <c r="AJ152" s="13"/>
      <c r="AK152" s="13"/>
      <c r="AL152" s="13">
        <v>2700</v>
      </c>
      <c r="AM152" s="13"/>
      <c r="AN152" s="14"/>
      <c r="AO152" s="13"/>
      <c r="AP152" s="13"/>
      <c r="AQ152" s="15"/>
      <c r="AR152" s="13"/>
      <c r="AS152" s="14"/>
      <c r="AT152" s="13"/>
      <c r="AU152" s="13"/>
      <c r="AV152" s="15"/>
      <c r="AW152" s="13">
        <v>2750</v>
      </c>
      <c r="AX152" s="14"/>
      <c r="AY152" s="13"/>
      <c r="AZ152" s="13"/>
      <c r="BA152" s="15">
        <v>2750</v>
      </c>
      <c r="BB152" s="13"/>
      <c r="BC152" s="14"/>
      <c r="BD152" s="13"/>
      <c r="BE152" s="13"/>
      <c r="BF152" s="15"/>
      <c r="BG152" s="13"/>
      <c r="BH152" s="14"/>
      <c r="BI152" s="13"/>
      <c r="BJ152" s="13"/>
      <c r="BK152" s="15"/>
    </row>
    <row r="153" spans="1:63" ht="34.15" customHeight="1">
      <c r="A153" s="17" t="s">
        <v>38</v>
      </c>
      <c r="B153" s="18" t="s">
        <v>155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>
        <v>800</v>
      </c>
      <c r="R153" s="18"/>
      <c r="S153" s="18"/>
      <c r="T153" s="20">
        <f>T154</f>
        <v>85</v>
      </c>
      <c r="U153" s="12"/>
      <c r="V153" s="12"/>
      <c r="W153" s="12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>
        <v>85</v>
      </c>
      <c r="AI153" s="13"/>
      <c r="AJ153" s="13"/>
      <c r="AK153" s="13"/>
      <c r="AL153" s="13">
        <v>85</v>
      </c>
      <c r="AM153" s="13"/>
      <c r="AN153" s="14"/>
      <c r="AO153" s="13"/>
      <c r="AP153" s="13"/>
      <c r="AQ153" s="15"/>
      <c r="AR153" s="13"/>
      <c r="AS153" s="14"/>
      <c r="AT153" s="13"/>
      <c r="AU153" s="13"/>
      <c r="AV153" s="15"/>
      <c r="AW153" s="13">
        <v>85</v>
      </c>
      <c r="AX153" s="14"/>
      <c r="AY153" s="13"/>
      <c r="AZ153" s="13"/>
      <c r="BA153" s="15">
        <v>85</v>
      </c>
      <c r="BB153" s="13"/>
      <c r="BC153" s="14"/>
      <c r="BD153" s="13"/>
      <c r="BE153" s="13"/>
      <c r="BF153" s="15"/>
      <c r="BG153" s="13"/>
      <c r="BH153" s="14"/>
      <c r="BI153" s="13"/>
      <c r="BJ153" s="13"/>
      <c r="BK153" s="15"/>
    </row>
    <row r="154" spans="1:63" ht="34.15" customHeight="1">
      <c r="A154" s="17" t="s">
        <v>157</v>
      </c>
      <c r="B154" s="18" t="s">
        <v>155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>
        <v>800</v>
      </c>
      <c r="R154" s="18" t="s">
        <v>119</v>
      </c>
      <c r="S154" s="18" t="s">
        <v>119</v>
      </c>
      <c r="T154" s="20">
        <v>85</v>
      </c>
      <c r="U154" s="12"/>
      <c r="V154" s="12"/>
      <c r="W154" s="12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>
        <v>85</v>
      </c>
      <c r="AI154" s="13"/>
      <c r="AJ154" s="13"/>
      <c r="AK154" s="13"/>
      <c r="AL154" s="13">
        <v>85</v>
      </c>
      <c r="AM154" s="13"/>
      <c r="AN154" s="14"/>
      <c r="AO154" s="13"/>
      <c r="AP154" s="13"/>
      <c r="AQ154" s="15"/>
      <c r="AR154" s="13"/>
      <c r="AS154" s="14"/>
      <c r="AT154" s="13"/>
      <c r="AU154" s="13"/>
      <c r="AV154" s="15"/>
      <c r="AW154" s="13">
        <v>85</v>
      </c>
      <c r="AX154" s="14"/>
      <c r="AY154" s="13"/>
      <c r="AZ154" s="13"/>
      <c r="BA154" s="15">
        <v>85</v>
      </c>
      <c r="BB154" s="13"/>
      <c r="BC154" s="14"/>
      <c r="BD154" s="13"/>
      <c r="BE154" s="13"/>
      <c r="BF154" s="15"/>
      <c r="BG154" s="13"/>
      <c r="BH154" s="14"/>
      <c r="BI154" s="13"/>
      <c r="BJ154" s="13"/>
      <c r="BK154" s="15"/>
    </row>
    <row r="155" spans="1:63" ht="34.15" customHeight="1">
      <c r="A155" s="17" t="s">
        <v>88</v>
      </c>
      <c r="B155" s="18" t="s">
        <v>155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>
        <v>800</v>
      </c>
      <c r="R155" s="18"/>
      <c r="S155" s="18"/>
      <c r="T155" s="20">
        <f>T156</f>
        <v>4.5</v>
      </c>
      <c r="U155" s="12"/>
      <c r="V155" s="12"/>
      <c r="W155" s="12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>
        <v>4.5</v>
      </c>
      <c r="AI155" s="13"/>
      <c r="AJ155" s="13"/>
      <c r="AK155" s="13"/>
      <c r="AL155" s="13">
        <v>4.5</v>
      </c>
      <c r="AM155" s="13"/>
      <c r="AN155" s="14"/>
      <c r="AO155" s="13"/>
      <c r="AP155" s="13"/>
      <c r="AQ155" s="15"/>
      <c r="AR155" s="13"/>
      <c r="AS155" s="14"/>
      <c r="AT155" s="13"/>
      <c r="AU155" s="13"/>
      <c r="AV155" s="15"/>
      <c r="AW155" s="13">
        <v>4.5</v>
      </c>
      <c r="AX155" s="14"/>
      <c r="AY155" s="13"/>
      <c r="AZ155" s="13"/>
      <c r="BA155" s="15">
        <v>4.5</v>
      </c>
      <c r="BB155" s="13"/>
      <c r="BC155" s="14"/>
      <c r="BD155" s="13"/>
      <c r="BE155" s="13"/>
      <c r="BF155" s="15"/>
      <c r="BG155" s="13"/>
      <c r="BH155" s="14"/>
      <c r="BI155" s="13"/>
      <c r="BJ155" s="13"/>
      <c r="BK155" s="15"/>
    </row>
    <row r="156" spans="1:63" ht="34.15" customHeight="1">
      <c r="A156" s="17" t="s">
        <v>157</v>
      </c>
      <c r="B156" s="18" t="s">
        <v>155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>
        <v>800</v>
      </c>
      <c r="R156" s="18" t="s">
        <v>119</v>
      </c>
      <c r="S156" s="18" t="s">
        <v>119</v>
      </c>
      <c r="T156" s="20">
        <v>4.5</v>
      </c>
      <c r="U156" s="12"/>
      <c r="V156" s="12"/>
      <c r="W156" s="12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>
        <v>4.5</v>
      </c>
      <c r="AI156" s="13"/>
      <c r="AJ156" s="13"/>
      <c r="AK156" s="13"/>
      <c r="AL156" s="13">
        <v>4.5</v>
      </c>
      <c r="AM156" s="13"/>
      <c r="AN156" s="14"/>
      <c r="AO156" s="13"/>
      <c r="AP156" s="13"/>
      <c r="AQ156" s="15"/>
      <c r="AR156" s="13"/>
      <c r="AS156" s="14"/>
      <c r="AT156" s="13"/>
      <c r="AU156" s="13"/>
      <c r="AV156" s="15"/>
      <c r="AW156" s="13">
        <v>4.5</v>
      </c>
      <c r="AX156" s="14"/>
      <c r="AY156" s="13"/>
      <c r="AZ156" s="13"/>
      <c r="BA156" s="15">
        <v>4.5</v>
      </c>
      <c r="BB156" s="13"/>
      <c r="BC156" s="14"/>
      <c r="BD156" s="13"/>
      <c r="BE156" s="13"/>
      <c r="BF156" s="15"/>
      <c r="BG156" s="13"/>
      <c r="BH156" s="14"/>
      <c r="BI156" s="13"/>
      <c r="BJ156" s="13"/>
      <c r="BK156" s="15"/>
    </row>
    <row r="157" spans="1:63" ht="34.15" customHeight="1">
      <c r="A157" s="17" t="s">
        <v>159</v>
      </c>
      <c r="B157" s="18" t="s">
        <v>160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  <c r="R157" s="18"/>
      <c r="S157" s="18"/>
      <c r="T157" s="20">
        <f>T158</f>
        <v>180</v>
      </c>
      <c r="U157" s="12"/>
      <c r="V157" s="12"/>
      <c r="W157" s="12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>
        <v>145.4</v>
      </c>
      <c r="AI157" s="13"/>
      <c r="AJ157" s="13"/>
      <c r="AK157" s="13"/>
      <c r="AL157" s="13">
        <v>145.4</v>
      </c>
      <c r="AM157" s="13"/>
      <c r="AN157" s="14"/>
      <c r="AO157" s="13"/>
      <c r="AP157" s="13"/>
      <c r="AQ157" s="15"/>
      <c r="AR157" s="13"/>
      <c r="AS157" s="14"/>
      <c r="AT157" s="13"/>
      <c r="AU157" s="13"/>
      <c r="AV157" s="15"/>
      <c r="AW157" s="13">
        <v>148.30000000000001</v>
      </c>
      <c r="AX157" s="14"/>
      <c r="AY157" s="13"/>
      <c r="AZ157" s="13"/>
      <c r="BA157" s="15">
        <v>148.30000000000001</v>
      </c>
      <c r="BB157" s="13"/>
      <c r="BC157" s="14"/>
      <c r="BD157" s="13"/>
      <c r="BE157" s="13"/>
      <c r="BF157" s="15"/>
      <c r="BG157" s="13"/>
      <c r="BH157" s="14"/>
      <c r="BI157" s="13"/>
      <c r="BJ157" s="13"/>
      <c r="BK157" s="15"/>
    </row>
    <row r="158" spans="1:63" ht="34.15" customHeight="1">
      <c r="A158" s="17" t="s">
        <v>35</v>
      </c>
      <c r="B158" s="18" t="s">
        <v>160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9">
        <v>200</v>
      </c>
      <c r="R158" s="18"/>
      <c r="S158" s="18"/>
      <c r="T158" s="20">
        <f>T159</f>
        <v>180</v>
      </c>
      <c r="U158" s="12"/>
      <c r="V158" s="12"/>
      <c r="W158" s="12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>
        <v>145.4</v>
      </c>
      <c r="AI158" s="13"/>
      <c r="AJ158" s="13"/>
      <c r="AK158" s="13"/>
      <c r="AL158" s="13">
        <v>145.4</v>
      </c>
      <c r="AM158" s="13"/>
      <c r="AN158" s="14"/>
      <c r="AO158" s="13"/>
      <c r="AP158" s="13"/>
      <c r="AQ158" s="15"/>
      <c r="AR158" s="13"/>
      <c r="AS158" s="14"/>
      <c r="AT158" s="13"/>
      <c r="AU158" s="13"/>
      <c r="AV158" s="15"/>
      <c r="AW158" s="13">
        <v>148.30000000000001</v>
      </c>
      <c r="AX158" s="14"/>
      <c r="AY158" s="13"/>
      <c r="AZ158" s="13"/>
      <c r="BA158" s="15">
        <v>148.30000000000001</v>
      </c>
      <c r="BB158" s="13"/>
      <c r="BC158" s="14"/>
      <c r="BD158" s="13"/>
      <c r="BE158" s="13"/>
      <c r="BF158" s="15"/>
      <c r="BG158" s="13"/>
      <c r="BH158" s="14"/>
      <c r="BI158" s="13"/>
      <c r="BJ158" s="13"/>
      <c r="BK158" s="15"/>
    </row>
    <row r="159" spans="1:63" ht="34.15" customHeight="1">
      <c r="A159" s="17" t="s">
        <v>161</v>
      </c>
      <c r="B159" s="18" t="s">
        <v>160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9">
        <v>200</v>
      </c>
      <c r="R159" s="18" t="s">
        <v>119</v>
      </c>
      <c r="S159" s="18" t="s">
        <v>33</v>
      </c>
      <c r="T159" s="20">
        <v>180</v>
      </c>
      <c r="U159" s="12"/>
      <c r="V159" s="12"/>
      <c r="W159" s="12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>
        <v>145.4</v>
      </c>
      <c r="AI159" s="13"/>
      <c r="AJ159" s="13"/>
      <c r="AK159" s="13"/>
      <c r="AL159" s="13">
        <v>145.4</v>
      </c>
      <c r="AM159" s="13"/>
      <c r="AN159" s="14"/>
      <c r="AO159" s="13"/>
      <c r="AP159" s="13"/>
      <c r="AQ159" s="15"/>
      <c r="AR159" s="13"/>
      <c r="AS159" s="14"/>
      <c r="AT159" s="13"/>
      <c r="AU159" s="13"/>
      <c r="AV159" s="15"/>
      <c r="AW159" s="13">
        <v>148.30000000000001</v>
      </c>
      <c r="AX159" s="14"/>
      <c r="AY159" s="13"/>
      <c r="AZ159" s="13"/>
      <c r="BA159" s="15">
        <v>148.30000000000001</v>
      </c>
      <c r="BB159" s="13"/>
      <c r="BC159" s="14"/>
      <c r="BD159" s="13"/>
      <c r="BE159" s="13"/>
      <c r="BF159" s="15"/>
      <c r="BG159" s="13"/>
      <c r="BH159" s="14"/>
      <c r="BI159" s="13"/>
      <c r="BJ159" s="13"/>
      <c r="BK159" s="15"/>
    </row>
    <row r="160" spans="1:63" ht="34.15" customHeight="1">
      <c r="A160" s="17" t="s">
        <v>162</v>
      </c>
      <c r="B160" s="18" t="s">
        <v>163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9"/>
      <c r="R160" s="18"/>
      <c r="S160" s="18"/>
      <c r="T160" s="20">
        <f>T161</f>
        <v>9</v>
      </c>
      <c r="U160" s="12"/>
      <c r="V160" s="12"/>
      <c r="W160" s="12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>
        <v>9.4</v>
      </c>
      <c r="AI160" s="13"/>
      <c r="AJ160" s="13"/>
      <c r="AK160" s="13"/>
      <c r="AL160" s="13">
        <v>9.4</v>
      </c>
      <c r="AM160" s="13"/>
      <c r="AN160" s="14"/>
      <c r="AO160" s="13"/>
      <c r="AP160" s="13"/>
      <c r="AQ160" s="15"/>
      <c r="AR160" s="13"/>
      <c r="AS160" s="14"/>
      <c r="AT160" s="13"/>
      <c r="AU160" s="13"/>
      <c r="AV160" s="15"/>
      <c r="AW160" s="13">
        <v>9.5</v>
      </c>
      <c r="AX160" s="14"/>
      <c r="AY160" s="13"/>
      <c r="AZ160" s="13"/>
      <c r="BA160" s="15">
        <v>9.5</v>
      </c>
      <c r="BB160" s="13"/>
      <c r="BC160" s="14"/>
      <c r="BD160" s="13"/>
      <c r="BE160" s="13"/>
      <c r="BF160" s="15"/>
      <c r="BG160" s="13"/>
      <c r="BH160" s="14"/>
      <c r="BI160" s="13"/>
      <c r="BJ160" s="13"/>
      <c r="BK160" s="15"/>
    </row>
    <row r="161" spans="1:63" ht="34.15" customHeight="1">
      <c r="A161" s="17" t="s">
        <v>35</v>
      </c>
      <c r="B161" s="18" t="s">
        <v>163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9">
        <v>200</v>
      </c>
      <c r="R161" s="18"/>
      <c r="S161" s="18"/>
      <c r="T161" s="20">
        <f>T162</f>
        <v>9</v>
      </c>
      <c r="U161" s="12"/>
      <c r="V161" s="12"/>
      <c r="W161" s="12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>
        <v>9.4</v>
      </c>
      <c r="AI161" s="13"/>
      <c r="AJ161" s="13"/>
      <c r="AK161" s="13"/>
      <c r="AL161" s="13">
        <v>9.4</v>
      </c>
      <c r="AM161" s="13"/>
      <c r="AN161" s="14"/>
      <c r="AO161" s="13"/>
      <c r="AP161" s="13"/>
      <c r="AQ161" s="15"/>
      <c r="AR161" s="13"/>
      <c r="AS161" s="14"/>
      <c r="AT161" s="13"/>
      <c r="AU161" s="13"/>
      <c r="AV161" s="15"/>
      <c r="AW161" s="13">
        <v>9.5</v>
      </c>
      <c r="AX161" s="14"/>
      <c r="AY161" s="13"/>
      <c r="AZ161" s="13"/>
      <c r="BA161" s="15">
        <v>9.5</v>
      </c>
      <c r="BB161" s="13"/>
      <c r="BC161" s="14"/>
      <c r="BD161" s="13"/>
      <c r="BE161" s="13"/>
      <c r="BF161" s="15"/>
      <c r="BG161" s="13"/>
      <c r="BH161" s="14"/>
      <c r="BI161" s="13"/>
      <c r="BJ161" s="13"/>
      <c r="BK161" s="15"/>
    </row>
    <row r="162" spans="1:63" ht="34.15" customHeight="1">
      <c r="A162" s="17" t="s">
        <v>161</v>
      </c>
      <c r="B162" s="18" t="s">
        <v>163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9">
        <v>200</v>
      </c>
      <c r="R162" s="18" t="s">
        <v>119</v>
      </c>
      <c r="S162" s="18" t="s">
        <v>33</v>
      </c>
      <c r="T162" s="20">
        <v>9</v>
      </c>
      <c r="U162" s="12"/>
      <c r="V162" s="12"/>
      <c r="W162" s="12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>
        <v>9.4</v>
      </c>
      <c r="AI162" s="13"/>
      <c r="AJ162" s="13"/>
      <c r="AK162" s="13"/>
      <c r="AL162" s="13">
        <v>9.4</v>
      </c>
      <c r="AM162" s="13"/>
      <c r="AN162" s="14"/>
      <c r="AO162" s="13"/>
      <c r="AP162" s="13"/>
      <c r="AQ162" s="15"/>
      <c r="AR162" s="13"/>
      <c r="AS162" s="14"/>
      <c r="AT162" s="13"/>
      <c r="AU162" s="13"/>
      <c r="AV162" s="15"/>
      <c r="AW162" s="13">
        <v>9.5</v>
      </c>
      <c r="AX162" s="14"/>
      <c r="AY162" s="13"/>
      <c r="AZ162" s="13"/>
      <c r="BA162" s="15">
        <v>9.5</v>
      </c>
      <c r="BB162" s="13"/>
      <c r="BC162" s="14"/>
      <c r="BD162" s="13"/>
      <c r="BE162" s="13"/>
      <c r="BF162" s="15"/>
      <c r="BG162" s="13"/>
      <c r="BH162" s="14"/>
      <c r="BI162" s="13"/>
      <c r="BJ162" s="13"/>
      <c r="BK162" s="15"/>
    </row>
    <row r="163" spans="1:63" ht="34.15" customHeight="1">
      <c r="A163" s="17" t="s">
        <v>164</v>
      </c>
      <c r="B163" s="18" t="s">
        <v>165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9"/>
      <c r="R163" s="18"/>
      <c r="S163" s="18"/>
      <c r="T163" s="20">
        <f>T164+T166</f>
        <v>2845</v>
      </c>
      <c r="U163" s="12"/>
      <c r="V163" s="12"/>
      <c r="W163" s="12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>
        <v>2945.5</v>
      </c>
      <c r="AI163" s="13"/>
      <c r="AJ163" s="13"/>
      <c r="AK163" s="13"/>
      <c r="AL163" s="13">
        <v>2945.5</v>
      </c>
      <c r="AM163" s="13"/>
      <c r="AN163" s="14"/>
      <c r="AO163" s="13"/>
      <c r="AP163" s="13"/>
      <c r="AQ163" s="15"/>
      <c r="AR163" s="13"/>
      <c r="AS163" s="14"/>
      <c r="AT163" s="13"/>
      <c r="AU163" s="13"/>
      <c r="AV163" s="15"/>
      <c r="AW163" s="13">
        <v>950.5</v>
      </c>
      <c r="AX163" s="14"/>
      <c r="AY163" s="13"/>
      <c r="AZ163" s="13"/>
      <c r="BA163" s="15">
        <v>950.5</v>
      </c>
      <c r="BB163" s="13"/>
      <c r="BC163" s="14"/>
      <c r="BD163" s="13"/>
      <c r="BE163" s="13"/>
      <c r="BF163" s="15"/>
      <c r="BG163" s="13"/>
      <c r="BH163" s="14"/>
      <c r="BI163" s="13"/>
      <c r="BJ163" s="13"/>
      <c r="BK163" s="15"/>
    </row>
    <row r="164" spans="1:63" ht="34.15" customHeight="1">
      <c r="A164" s="17" t="s">
        <v>35</v>
      </c>
      <c r="B164" s="18" t="s">
        <v>165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9">
        <v>200</v>
      </c>
      <c r="R164" s="18"/>
      <c r="S164" s="18"/>
      <c r="T164" s="20">
        <f>T165</f>
        <v>2800</v>
      </c>
      <c r="U164" s="12"/>
      <c r="V164" s="12"/>
      <c r="W164" s="12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>
        <v>2900</v>
      </c>
      <c r="AI164" s="13"/>
      <c r="AJ164" s="13"/>
      <c r="AK164" s="13"/>
      <c r="AL164" s="13">
        <v>2900</v>
      </c>
      <c r="AM164" s="13"/>
      <c r="AN164" s="14"/>
      <c r="AO164" s="13"/>
      <c r="AP164" s="13"/>
      <c r="AQ164" s="15"/>
      <c r="AR164" s="13"/>
      <c r="AS164" s="14"/>
      <c r="AT164" s="13"/>
      <c r="AU164" s="13"/>
      <c r="AV164" s="15"/>
      <c r="AW164" s="13">
        <v>900</v>
      </c>
      <c r="AX164" s="14"/>
      <c r="AY164" s="13"/>
      <c r="AZ164" s="13"/>
      <c r="BA164" s="15">
        <v>900</v>
      </c>
      <c r="BB164" s="13"/>
      <c r="BC164" s="14"/>
      <c r="BD164" s="13"/>
      <c r="BE164" s="13"/>
      <c r="BF164" s="15"/>
      <c r="BG164" s="13"/>
      <c r="BH164" s="14"/>
      <c r="BI164" s="13"/>
      <c r="BJ164" s="13"/>
      <c r="BK164" s="15"/>
    </row>
    <row r="165" spans="1:63" ht="34.15" customHeight="1">
      <c r="A165" s="17" t="s">
        <v>166</v>
      </c>
      <c r="B165" s="18" t="s">
        <v>165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9">
        <v>200</v>
      </c>
      <c r="R165" s="18" t="s">
        <v>119</v>
      </c>
      <c r="S165" s="18" t="s">
        <v>99</v>
      </c>
      <c r="T165" s="20">
        <v>2800</v>
      </c>
      <c r="U165" s="12"/>
      <c r="V165" s="12"/>
      <c r="W165" s="12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>
        <v>2900</v>
      </c>
      <c r="AI165" s="13"/>
      <c r="AJ165" s="13"/>
      <c r="AK165" s="13"/>
      <c r="AL165" s="13">
        <v>2900</v>
      </c>
      <c r="AM165" s="13"/>
      <c r="AN165" s="14"/>
      <c r="AO165" s="13"/>
      <c r="AP165" s="13"/>
      <c r="AQ165" s="15"/>
      <c r="AR165" s="13"/>
      <c r="AS165" s="14"/>
      <c r="AT165" s="13"/>
      <c r="AU165" s="13"/>
      <c r="AV165" s="15"/>
      <c r="AW165" s="13">
        <v>900</v>
      </c>
      <c r="AX165" s="14"/>
      <c r="AY165" s="13"/>
      <c r="AZ165" s="13"/>
      <c r="BA165" s="15">
        <v>900</v>
      </c>
      <c r="BB165" s="13"/>
      <c r="BC165" s="14"/>
      <c r="BD165" s="13"/>
      <c r="BE165" s="13"/>
      <c r="BF165" s="15"/>
      <c r="BG165" s="13"/>
      <c r="BH165" s="14"/>
      <c r="BI165" s="13"/>
      <c r="BJ165" s="13"/>
      <c r="BK165" s="15"/>
    </row>
    <row r="166" spans="1:63" ht="34.15" customHeight="1">
      <c r="A166" s="17" t="s">
        <v>37</v>
      </c>
      <c r="B166" s="18" t="s">
        <v>165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9">
        <v>200</v>
      </c>
      <c r="R166" s="18"/>
      <c r="S166" s="18"/>
      <c r="T166" s="20">
        <f>T167</f>
        <v>45</v>
      </c>
      <c r="U166" s="12"/>
      <c r="V166" s="12"/>
      <c r="W166" s="12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>
        <v>45.5</v>
      </c>
      <c r="AI166" s="13"/>
      <c r="AJ166" s="13"/>
      <c r="AK166" s="13"/>
      <c r="AL166" s="13">
        <v>45.5</v>
      </c>
      <c r="AM166" s="13"/>
      <c r="AN166" s="14"/>
      <c r="AO166" s="13"/>
      <c r="AP166" s="13"/>
      <c r="AQ166" s="15"/>
      <c r="AR166" s="13"/>
      <c r="AS166" s="14"/>
      <c r="AT166" s="13"/>
      <c r="AU166" s="13"/>
      <c r="AV166" s="15"/>
      <c r="AW166" s="13">
        <v>50.5</v>
      </c>
      <c r="AX166" s="14"/>
      <c r="AY166" s="13"/>
      <c r="AZ166" s="13"/>
      <c r="BA166" s="15">
        <v>50.5</v>
      </c>
      <c r="BB166" s="13"/>
      <c r="BC166" s="14"/>
      <c r="BD166" s="13"/>
      <c r="BE166" s="13"/>
      <c r="BF166" s="15"/>
      <c r="BG166" s="13"/>
      <c r="BH166" s="14"/>
      <c r="BI166" s="13"/>
      <c r="BJ166" s="13"/>
      <c r="BK166" s="15"/>
    </row>
    <row r="167" spans="1:63" ht="34.15" customHeight="1">
      <c r="A167" s="17" t="s">
        <v>166</v>
      </c>
      <c r="B167" s="18" t="s">
        <v>165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9">
        <v>200</v>
      </c>
      <c r="R167" s="18" t="s">
        <v>119</v>
      </c>
      <c r="S167" s="18" t="s">
        <v>99</v>
      </c>
      <c r="T167" s="20">
        <v>45</v>
      </c>
      <c r="U167" s="12"/>
      <c r="V167" s="12"/>
      <c r="W167" s="12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>
        <v>45.5</v>
      </c>
      <c r="AI167" s="13"/>
      <c r="AJ167" s="13"/>
      <c r="AK167" s="13"/>
      <c r="AL167" s="13">
        <v>45.5</v>
      </c>
      <c r="AM167" s="13"/>
      <c r="AN167" s="14"/>
      <c r="AO167" s="13"/>
      <c r="AP167" s="13"/>
      <c r="AQ167" s="15"/>
      <c r="AR167" s="13"/>
      <c r="AS167" s="14"/>
      <c r="AT167" s="13"/>
      <c r="AU167" s="13"/>
      <c r="AV167" s="15"/>
      <c r="AW167" s="13">
        <v>50.5</v>
      </c>
      <c r="AX167" s="14"/>
      <c r="AY167" s="13"/>
      <c r="AZ167" s="13"/>
      <c r="BA167" s="15">
        <v>50.5</v>
      </c>
      <c r="BB167" s="13"/>
      <c r="BC167" s="14"/>
      <c r="BD167" s="13"/>
      <c r="BE167" s="13"/>
      <c r="BF167" s="15"/>
      <c r="BG167" s="13"/>
      <c r="BH167" s="14"/>
      <c r="BI167" s="13"/>
      <c r="BJ167" s="13"/>
      <c r="BK167" s="15"/>
    </row>
    <row r="168" spans="1:63" ht="51.4" customHeight="1">
      <c r="A168" s="17" t="s">
        <v>167</v>
      </c>
      <c r="B168" s="18" t="s">
        <v>168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9"/>
      <c r="R168" s="18"/>
      <c r="S168" s="18"/>
      <c r="T168" s="20">
        <f>T169</f>
        <v>1000</v>
      </c>
      <c r="U168" s="12"/>
      <c r="V168" s="12"/>
      <c r="W168" s="12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>
        <v>1000</v>
      </c>
      <c r="AI168" s="13"/>
      <c r="AJ168" s="13"/>
      <c r="AK168" s="13"/>
      <c r="AL168" s="13">
        <v>1000</v>
      </c>
      <c r="AM168" s="13"/>
      <c r="AN168" s="14"/>
      <c r="AO168" s="13"/>
      <c r="AP168" s="13"/>
      <c r="AQ168" s="15"/>
      <c r="AR168" s="13"/>
      <c r="AS168" s="14"/>
      <c r="AT168" s="13"/>
      <c r="AU168" s="13"/>
      <c r="AV168" s="15"/>
      <c r="AW168" s="13">
        <v>1000</v>
      </c>
      <c r="AX168" s="14"/>
      <c r="AY168" s="13"/>
      <c r="AZ168" s="13"/>
      <c r="BA168" s="15">
        <v>1000</v>
      </c>
      <c r="BB168" s="13"/>
      <c r="BC168" s="14"/>
      <c r="BD168" s="13"/>
      <c r="BE168" s="13"/>
      <c r="BF168" s="15"/>
      <c r="BG168" s="13"/>
      <c r="BH168" s="14"/>
      <c r="BI168" s="13"/>
      <c r="BJ168" s="13"/>
      <c r="BK168" s="15"/>
    </row>
    <row r="169" spans="1:63" ht="34.15" customHeight="1">
      <c r="A169" s="17" t="s">
        <v>35</v>
      </c>
      <c r="B169" s="18" t="s">
        <v>168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9">
        <v>200</v>
      </c>
      <c r="R169" s="18"/>
      <c r="S169" s="18"/>
      <c r="T169" s="20">
        <f>T170</f>
        <v>1000</v>
      </c>
      <c r="U169" s="12"/>
      <c r="V169" s="12"/>
      <c r="W169" s="12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>
        <v>1000</v>
      </c>
      <c r="AI169" s="13"/>
      <c r="AJ169" s="13"/>
      <c r="AK169" s="13"/>
      <c r="AL169" s="13">
        <v>1000</v>
      </c>
      <c r="AM169" s="13"/>
      <c r="AN169" s="14"/>
      <c r="AO169" s="13"/>
      <c r="AP169" s="13"/>
      <c r="AQ169" s="15"/>
      <c r="AR169" s="13"/>
      <c r="AS169" s="14"/>
      <c r="AT169" s="13"/>
      <c r="AU169" s="13"/>
      <c r="AV169" s="15"/>
      <c r="AW169" s="13">
        <v>1000</v>
      </c>
      <c r="AX169" s="14"/>
      <c r="AY169" s="13"/>
      <c r="AZ169" s="13"/>
      <c r="BA169" s="15">
        <v>1000</v>
      </c>
      <c r="BB169" s="13"/>
      <c r="BC169" s="14"/>
      <c r="BD169" s="13"/>
      <c r="BE169" s="13"/>
      <c r="BF169" s="15"/>
      <c r="BG169" s="13"/>
      <c r="BH169" s="14"/>
      <c r="BI169" s="13"/>
      <c r="BJ169" s="13"/>
      <c r="BK169" s="15"/>
    </row>
    <row r="170" spans="1:63" ht="34.15" customHeight="1">
      <c r="A170" s="17" t="s">
        <v>161</v>
      </c>
      <c r="B170" s="18" t="s">
        <v>168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9">
        <v>200</v>
      </c>
      <c r="R170" s="18" t="s">
        <v>119</v>
      </c>
      <c r="S170" s="18" t="s">
        <v>33</v>
      </c>
      <c r="T170" s="20">
        <v>1000</v>
      </c>
      <c r="U170" s="12"/>
      <c r="V170" s="12"/>
      <c r="W170" s="12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>
        <v>1000</v>
      </c>
      <c r="AI170" s="13"/>
      <c r="AJ170" s="13"/>
      <c r="AK170" s="13"/>
      <c r="AL170" s="13">
        <v>1000</v>
      </c>
      <c r="AM170" s="13"/>
      <c r="AN170" s="14"/>
      <c r="AO170" s="13"/>
      <c r="AP170" s="13"/>
      <c r="AQ170" s="15"/>
      <c r="AR170" s="13"/>
      <c r="AS170" s="14"/>
      <c r="AT170" s="13"/>
      <c r="AU170" s="13"/>
      <c r="AV170" s="15"/>
      <c r="AW170" s="13">
        <v>1000</v>
      </c>
      <c r="AX170" s="14"/>
      <c r="AY170" s="13"/>
      <c r="AZ170" s="13"/>
      <c r="BA170" s="15">
        <v>1000</v>
      </c>
      <c r="BB170" s="13"/>
      <c r="BC170" s="14"/>
      <c r="BD170" s="13"/>
      <c r="BE170" s="13"/>
      <c r="BF170" s="15"/>
      <c r="BG170" s="13"/>
      <c r="BH170" s="14"/>
      <c r="BI170" s="13"/>
      <c r="BJ170" s="13"/>
      <c r="BK170" s="15"/>
    </row>
    <row r="171" spans="1:63" ht="34.15" customHeight="1">
      <c r="A171" s="30" t="s">
        <v>169</v>
      </c>
      <c r="B171" s="31" t="s">
        <v>170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1"/>
      <c r="S171" s="31"/>
      <c r="T171" s="33">
        <f>T172+T177+T196+T199+T204+T207+T210</f>
        <v>31768.560000000005</v>
      </c>
      <c r="U171" s="12"/>
      <c r="V171" s="12">
        <v>7277.2</v>
      </c>
      <c r="W171" s="12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>
        <v>23127.200000000001</v>
      </c>
      <c r="AI171" s="13"/>
      <c r="AJ171" s="13"/>
      <c r="AK171" s="13"/>
      <c r="AL171" s="13">
        <v>23127.200000000001</v>
      </c>
      <c r="AM171" s="13"/>
      <c r="AN171" s="14"/>
      <c r="AO171" s="13"/>
      <c r="AP171" s="13"/>
      <c r="AQ171" s="15"/>
      <c r="AR171" s="13"/>
      <c r="AS171" s="14"/>
      <c r="AT171" s="13"/>
      <c r="AU171" s="13"/>
      <c r="AV171" s="15"/>
      <c r="AW171" s="13">
        <v>23442.3</v>
      </c>
      <c r="AX171" s="14"/>
      <c r="AY171" s="13"/>
      <c r="AZ171" s="13"/>
      <c r="BA171" s="15">
        <v>23442.3</v>
      </c>
      <c r="BB171" s="13"/>
      <c r="BC171" s="14"/>
      <c r="BD171" s="13"/>
      <c r="BE171" s="13"/>
      <c r="BF171" s="15"/>
      <c r="BG171" s="13"/>
      <c r="BH171" s="14"/>
      <c r="BI171" s="13"/>
      <c r="BJ171" s="13"/>
      <c r="BK171" s="15"/>
    </row>
    <row r="172" spans="1:63" ht="34.15" customHeight="1">
      <c r="A172" s="17" t="s">
        <v>171</v>
      </c>
      <c r="B172" s="18" t="s">
        <v>172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9"/>
      <c r="R172" s="18"/>
      <c r="S172" s="18"/>
      <c r="T172" s="20">
        <f>T173+T175</f>
        <v>8488</v>
      </c>
      <c r="U172" s="12"/>
      <c r="V172" s="12"/>
      <c r="W172" s="12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>
        <v>11624.5</v>
      </c>
      <c r="AI172" s="13"/>
      <c r="AJ172" s="13"/>
      <c r="AK172" s="13"/>
      <c r="AL172" s="13">
        <v>11624.5</v>
      </c>
      <c r="AM172" s="13"/>
      <c r="AN172" s="14"/>
      <c r="AO172" s="13"/>
      <c r="AP172" s="13"/>
      <c r="AQ172" s="15"/>
      <c r="AR172" s="13"/>
      <c r="AS172" s="14"/>
      <c r="AT172" s="13"/>
      <c r="AU172" s="13"/>
      <c r="AV172" s="15"/>
      <c r="AW172" s="13">
        <v>11860.4</v>
      </c>
      <c r="AX172" s="14"/>
      <c r="AY172" s="13"/>
      <c r="AZ172" s="13"/>
      <c r="BA172" s="15">
        <v>11860.4</v>
      </c>
      <c r="BB172" s="13"/>
      <c r="BC172" s="14"/>
      <c r="BD172" s="13"/>
      <c r="BE172" s="13"/>
      <c r="BF172" s="15"/>
      <c r="BG172" s="13"/>
      <c r="BH172" s="14"/>
      <c r="BI172" s="13"/>
      <c r="BJ172" s="13"/>
      <c r="BK172" s="15"/>
    </row>
    <row r="173" spans="1:63" ht="51.4" customHeight="1">
      <c r="A173" s="17" t="s">
        <v>173</v>
      </c>
      <c r="B173" s="18" t="s">
        <v>172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9">
        <v>600</v>
      </c>
      <c r="R173" s="18"/>
      <c r="S173" s="18"/>
      <c r="T173" s="20">
        <f>T174</f>
        <v>8338</v>
      </c>
      <c r="U173" s="12"/>
      <c r="V173" s="12"/>
      <c r="W173" s="12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>
        <v>11624.5</v>
      </c>
      <c r="AI173" s="13"/>
      <c r="AJ173" s="13"/>
      <c r="AK173" s="13"/>
      <c r="AL173" s="13">
        <v>11624.5</v>
      </c>
      <c r="AM173" s="13"/>
      <c r="AN173" s="14"/>
      <c r="AO173" s="13"/>
      <c r="AP173" s="13"/>
      <c r="AQ173" s="15"/>
      <c r="AR173" s="13"/>
      <c r="AS173" s="14"/>
      <c r="AT173" s="13"/>
      <c r="AU173" s="13"/>
      <c r="AV173" s="15"/>
      <c r="AW173" s="13">
        <v>11860.4</v>
      </c>
      <c r="AX173" s="14"/>
      <c r="AY173" s="13"/>
      <c r="AZ173" s="13"/>
      <c r="BA173" s="15">
        <v>11860.4</v>
      </c>
      <c r="BB173" s="13"/>
      <c r="BC173" s="14"/>
      <c r="BD173" s="13"/>
      <c r="BE173" s="13"/>
      <c r="BF173" s="15"/>
      <c r="BG173" s="13"/>
      <c r="BH173" s="14"/>
      <c r="BI173" s="13"/>
      <c r="BJ173" s="13"/>
      <c r="BK173" s="15"/>
    </row>
    <row r="174" spans="1:63" ht="34.15" customHeight="1">
      <c r="A174" s="17" t="s">
        <v>174</v>
      </c>
      <c r="B174" s="18" t="s">
        <v>172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9">
        <v>600</v>
      </c>
      <c r="R174" s="18" t="s">
        <v>175</v>
      </c>
      <c r="S174" s="18" t="s">
        <v>33</v>
      </c>
      <c r="T174" s="20">
        <v>8338</v>
      </c>
      <c r="U174" s="12"/>
      <c r="V174" s="12"/>
      <c r="W174" s="12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>
        <v>11624.5</v>
      </c>
      <c r="AI174" s="13"/>
      <c r="AJ174" s="13"/>
      <c r="AK174" s="13"/>
      <c r="AL174" s="13">
        <v>11624.5</v>
      </c>
      <c r="AM174" s="13"/>
      <c r="AN174" s="14"/>
      <c r="AO174" s="13"/>
      <c r="AP174" s="13"/>
      <c r="AQ174" s="15"/>
      <c r="AR174" s="13"/>
      <c r="AS174" s="14"/>
      <c r="AT174" s="13"/>
      <c r="AU174" s="13"/>
      <c r="AV174" s="15"/>
      <c r="AW174" s="13">
        <v>11860.4</v>
      </c>
      <c r="AX174" s="14"/>
      <c r="AY174" s="13"/>
      <c r="AZ174" s="13"/>
      <c r="BA174" s="15">
        <v>11860.4</v>
      </c>
      <c r="BB174" s="13"/>
      <c r="BC174" s="14"/>
      <c r="BD174" s="13"/>
      <c r="BE174" s="13"/>
      <c r="BF174" s="15"/>
      <c r="BG174" s="13"/>
      <c r="BH174" s="14"/>
      <c r="BI174" s="13"/>
      <c r="BJ174" s="13"/>
      <c r="BK174" s="15"/>
    </row>
    <row r="175" spans="1:63" ht="34.15" customHeight="1">
      <c r="A175" s="17" t="s">
        <v>176</v>
      </c>
      <c r="B175" s="18" t="s">
        <v>172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9">
        <v>600</v>
      </c>
      <c r="R175" s="18"/>
      <c r="S175" s="18"/>
      <c r="T175" s="20">
        <f>T176</f>
        <v>150</v>
      </c>
      <c r="U175" s="12"/>
      <c r="V175" s="12"/>
      <c r="W175" s="12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4"/>
      <c r="AO175" s="13"/>
      <c r="AP175" s="13"/>
      <c r="AQ175" s="15"/>
      <c r="AR175" s="13"/>
      <c r="AS175" s="14"/>
      <c r="AT175" s="13"/>
      <c r="AU175" s="13"/>
      <c r="AV175" s="15"/>
      <c r="AW175" s="13"/>
      <c r="AX175" s="14"/>
      <c r="AY175" s="13"/>
      <c r="AZ175" s="13"/>
      <c r="BA175" s="15"/>
      <c r="BB175" s="13"/>
      <c r="BC175" s="14"/>
      <c r="BD175" s="13"/>
      <c r="BE175" s="13"/>
      <c r="BF175" s="15"/>
      <c r="BG175" s="13"/>
      <c r="BH175" s="14"/>
      <c r="BI175" s="13"/>
      <c r="BJ175" s="13"/>
      <c r="BK175" s="15"/>
    </row>
    <row r="176" spans="1:63" ht="34.15" customHeight="1">
      <c r="A176" s="17" t="s">
        <v>174</v>
      </c>
      <c r="B176" s="18" t="s">
        <v>172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9">
        <v>600</v>
      </c>
      <c r="R176" s="18" t="s">
        <v>175</v>
      </c>
      <c r="S176" s="18" t="s">
        <v>33</v>
      </c>
      <c r="T176" s="20">
        <v>150</v>
      </c>
      <c r="U176" s="12"/>
      <c r="V176" s="12"/>
      <c r="W176" s="12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4"/>
      <c r="AO176" s="13"/>
      <c r="AP176" s="13"/>
      <c r="AQ176" s="15"/>
      <c r="AR176" s="13"/>
      <c r="AS176" s="14"/>
      <c r="AT176" s="13"/>
      <c r="AU176" s="13"/>
      <c r="AV176" s="15"/>
      <c r="AW176" s="13"/>
      <c r="AX176" s="14"/>
      <c r="AY176" s="13"/>
      <c r="AZ176" s="13"/>
      <c r="BA176" s="15"/>
      <c r="BB176" s="13"/>
      <c r="BC176" s="14"/>
      <c r="BD176" s="13"/>
      <c r="BE176" s="13"/>
      <c r="BF176" s="15"/>
      <c r="BG176" s="13"/>
      <c r="BH176" s="14"/>
      <c r="BI176" s="13"/>
      <c r="BJ176" s="13"/>
      <c r="BK176" s="15"/>
    </row>
    <row r="177" spans="1:63" ht="34.15" customHeight="1">
      <c r="A177" s="17" t="s">
        <v>177</v>
      </c>
      <c r="B177" s="18" t="s">
        <v>178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9"/>
      <c r="R177" s="18"/>
      <c r="S177" s="18"/>
      <c r="T177" s="20">
        <f>T178+T180+T182+T184+T186+T188+T190+T192+T194</f>
        <v>7705.9</v>
      </c>
      <c r="U177" s="12"/>
      <c r="V177" s="12"/>
      <c r="W177" s="12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>
        <v>9985.6</v>
      </c>
      <c r="AI177" s="13"/>
      <c r="AJ177" s="13"/>
      <c r="AK177" s="13"/>
      <c r="AL177" s="13">
        <v>9985.6</v>
      </c>
      <c r="AM177" s="13"/>
      <c r="AN177" s="14"/>
      <c r="AO177" s="13"/>
      <c r="AP177" s="13"/>
      <c r="AQ177" s="15"/>
      <c r="AR177" s="13"/>
      <c r="AS177" s="14"/>
      <c r="AT177" s="13"/>
      <c r="AU177" s="13"/>
      <c r="AV177" s="15"/>
      <c r="AW177" s="13">
        <v>10481.9</v>
      </c>
      <c r="AX177" s="14"/>
      <c r="AY177" s="13"/>
      <c r="AZ177" s="13"/>
      <c r="BA177" s="15">
        <v>10481.9</v>
      </c>
      <c r="BB177" s="13"/>
      <c r="BC177" s="14"/>
      <c r="BD177" s="13"/>
      <c r="BE177" s="13"/>
      <c r="BF177" s="15"/>
      <c r="BG177" s="13"/>
      <c r="BH177" s="14"/>
      <c r="BI177" s="13"/>
      <c r="BJ177" s="13"/>
      <c r="BK177" s="15"/>
    </row>
    <row r="178" spans="1:63" ht="34.15" customHeight="1">
      <c r="A178" s="17" t="s">
        <v>156</v>
      </c>
      <c r="B178" s="18" t="s">
        <v>178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9">
        <v>100</v>
      </c>
      <c r="R178" s="18"/>
      <c r="S178" s="18"/>
      <c r="T178" s="20">
        <f>T179</f>
        <v>3970</v>
      </c>
      <c r="U178" s="12"/>
      <c r="V178" s="12"/>
      <c r="W178" s="12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>
        <v>6502.1</v>
      </c>
      <c r="AI178" s="13"/>
      <c r="AJ178" s="13"/>
      <c r="AK178" s="13"/>
      <c r="AL178" s="13">
        <v>6502.1</v>
      </c>
      <c r="AM178" s="13"/>
      <c r="AN178" s="14"/>
      <c r="AO178" s="13"/>
      <c r="AP178" s="13"/>
      <c r="AQ178" s="15"/>
      <c r="AR178" s="13"/>
      <c r="AS178" s="14"/>
      <c r="AT178" s="13"/>
      <c r="AU178" s="13"/>
      <c r="AV178" s="15"/>
      <c r="AW178" s="13">
        <v>6761.4</v>
      </c>
      <c r="AX178" s="14"/>
      <c r="AY178" s="13"/>
      <c r="AZ178" s="13"/>
      <c r="BA178" s="15">
        <v>6761.4</v>
      </c>
      <c r="BB178" s="13"/>
      <c r="BC178" s="14"/>
      <c r="BD178" s="13"/>
      <c r="BE178" s="13"/>
      <c r="BF178" s="15"/>
      <c r="BG178" s="13"/>
      <c r="BH178" s="14"/>
      <c r="BI178" s="13"/>
      <c r="BJ178" s="13"/>
      <c r="BK178" s="15"/>
    </row>
    <row r="179" spans="1:63" ht="34.15" customHeight="1">
      <c r="A179" s="17" t="s">
        <v>174</v>
      </c>
      <c r="B179" s="18" t="s">
        <v>178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9">
        <v>100</v>
      </c>
      <c r="R179" s="18" t="s">
        <v>175</v>
      </c>
      <c r="S179" s="18" t="s">
        <v>33</v>
      </c>
      <c r="T179" s="20">
        <v>3970</v>
      </c>
      <c r="U179" s="12"/>
      <c r="V179" s="12"/>
      <c r="W179" s="12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>
        <v>6502.1</v>
      </c>
      <c r="AI179" s="13"/>
      <c r="AJ179" s="13"/>
      <c r="AK179" s="13"/>
      <c r="AL179" s="13">
        <v>6502.1</v>
      </c>
      <c r="AM179" s="13"/>
      <c r="AN179" s="14"/>
      <c r="AO179" s="13"/>
      <c r="AP179" s="13"/>
      <c r="AQ179" s="15"/>
      <c r="AR179" s="13"/>
      <c r="AS179" s="14"/>
      <c r="AT179" s="13"/>
      <c r="AU179" s="13"/>
      <c r="AV179" s="15"/>
      <c r="AW179" s="13">
        <v>6761.4</v>
      </c>
      <c r="AX179" s="14"/>
      <c r="AY179" s="13"/>
      <c r="AZ179" s="13"/>
      <c r="BA179" s="15">
        <v>6761.4</v>
      </c>
      <c r="BB179" s="13"/>
      <c r="BC179" s="14"/>
      <c r="BD179" s="13"/>
      <c r="BE179" s="13"/>
      <c r="BF179" s="15"/>
      <c r="BG179" s="13"/>
      <c r="BH179" s="14"/>
      <c r="BI179" s="13"/>
      <c r="BJ179" s="13"/>
      <c r="BK179" s="15"/>
    </row>
    <row r="180" spans="1:63" ht="34.15" customHeight="1">
      <c r="A180" s="17" t="s">
        <v>179</v>
      </c>
      <c r="B180" s="18" t="s">
        <v>178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9">
        <v>100</v>
      </c>
      <c r="R180" s="18"/>
      <c r="S180" s="18"/>
      <c r="T180" s="20">
        <f>T181</f>
        <v>20</v>
      </c>
      <c r="U180" s="12"/>
      <c r="V180" s="12"/>
      <c r="W180" s="12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>
        <v>20.5</v>
      </c>
      <c r="AI180" s="13"/>
      <c r="AJ180" s="13"/>
      <c r="AK180" s="13"/>
      <c r="AL180" s="13">
        <v>20.5</v>
      </c>
      <c r="AM180" s="13"/>
      <c r="AN180" s="14"/>
      <c r="AO180" s="13"/>
      <c r="AP180" s="13"/>
      <c r="AQ180" s="15"/>
      <c r="AR180" s="13"/>
      <c r="AS180" s="14"/>
      <c r="AT180" s="13"/>
      <c r="AU180" s="13"/>
      <c r="AV180" s="15"/>
      <c r="AW180" s="13">
        <v>20.5</v>
      </c>
      <c r="AX180" s="14"/>
      <c r="AY180" s="13"/>
      <c r="AZ180" s="13"/>
      <c r="BA180" s="15">
        <v>20.5</v>
      </c>
      <c r="BB180" s="13"/>
      <c r="BC180" s="14"/>
      <c r="BD180" s="13"/>
      <c r="BE180" s="13"/>
      <c r="BF180" s="15"/>
      <c r="BG180" s="13"/>
      <c r="BH180" s="14"/>
      <c r="BI180" s="13"/>
      <c r="BJ180" s="13"/>
      <c r="BK180" s="15"/>
    </row>
    <row r="181" spans="1:63" ht="34.15" customHeight="1">
      <c r="A181" s="17" t="s">
        <v>174</v>
      </c>
      <c r="B181" s="18" t="s">
        <v>178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9">
        <v>100</v>
      </c>
      <c r="R181" s="18" t="s">
        <v>175</v>
      </c>
      <c r="S181" s="18" t="s">
        <v>33</v>
      </c>
      <c r="T181" s="20">
        <v>20</v>
      </c>
      <c r="U181" s="12"/>
      <c r="V181" s="12"/>
      <c r="W181" s="12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>
        <v>20.5</v>
      </c>
      <c r="AI181" s="13"/>
      <c r="AJ181" s="13"/>
      <c r="AK181" s="13"/>
      <c r="AL181" s="13">
        <v>20.5</v>
      </c>
      <c r="AM181" s="13"/>
      <c r="AN181" s="14"/>
      <c r="AO181" s="13"/>
      <c r="AP181" s="13"/>
      <c r="AQ181" s="15"/>
      <c r="AR181" s="13"/>
      <c r="AS181" s="14"/>
      <c r="AT181" s="13"/>
      <c r="AU181" s="13"/>
      <c r="AV181" s="15"/>
      <c r="AW181" s="13">
        <v>20.5</v>
      </c>
      <c r="AX181" s="14"/>
      <c r="AY181" s="13"/>
      <c r="AZ181" s="13"/>
      <c r="BA181" s="15">
        <v>20.5</v>
      </c>
      <c r="BB181" s="13"/>
      <c r="BC181" s="14"/>
      <c r="BD181" s="13"/>
      <c r="BE181" s="13"/>
      <c r="BF181" s="15"/>
      <c r="BG181" s="13"/>
      <c r="BH181" s="14"/>
      <c r="BI181" s="13"/>
      <c r="BJ181" s="13"/>
      <c r="BK181" s="15"/>
    </row>
    <row r="182" spans="1:63" ht="51.4" customHeight="1">
      <c r="A182" s="17" t="s">
        <v>158</v>
      </c>
      <c r="B182" s="18" t="s">
        <v>178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>
        <v>100</v>
      </c>
      <c r="R182" s="18"/>
      <c r="S182" s="18"/>
      <c r="T182" s="20">
        <f>T183</f>
        <v>1192.9000000000001</v>
      </c>
      <c r="U182" s="12"/>
      <c r="V182" s="12"/>
      <c r="W182" s="12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>
        <v>1958</v>
      </c>
      <c r="AI182" s="13"/>
      <c r="AJ182" s="13"/>
      <c r="AK182" s="13"/>
      <c r="AL182" s="13">
        <v>1958</v>
      </c>
      <c r="AM182" s="13"/>
      <c r="AN182" s="14"/>
      <c r="AO182" s="13"/>
      <c r="AP182" s="13"/>
      <c r="AQ182" s="15"/>
      <c r="AR182" s="13"/>
      <c r="AS182" s="14"/>
      <c r="AT182" s="13"/>
      <c r="AU182" s="13"/>
      <c r="AV182" s="15"/>
      <c r="AW182" s="13">
        <v>2036</v>
      </c>
      <c r="AX182" s="14"/>
      <c r="AY182" s="13"/>
      <c r="AZ182" s="13"/>
      <c r="BA182" s="15">
        <v>2036</v>
      </c>
      <c r="BB182" s="13"/>
      <c r="BC182" s="14"/>
      <c r="BD182" s="13"/>
      <c r="BE182" s="13"/>
      <c r="BF182" s="15"/>
      <c r="BG182" s="13"/>
      <c r="BH182" s="14"/>
      <c r="BI182" s="13"/>
      <c r="BJ182" s="13"/>
      <c r="BK182" s="15"/>
    </row>
    <row r="183" spans="1:63" ht="34.15" customHeight="1">
      <c r="A183" s="17" t="s">
        <v>174</v>
      </c>
      <c r="B183" s="18" t="s">
        <v>178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9">
        <v>100</v>
      </c>
      <c r="R183" s="18" t="s">
        <v>175</v>
      </c>
      <c r="S183" s="18" t="s">
        <v>33</v>
      </c>
      <c r="T183" s="20">
        <v>1192.9000000000001</v>
      </c>
      <c r="U183" s="12"/>
      <c r="V183" s="12"/>
      <c r="W183" s="12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>
        <v>1958</v>
      </c>
      <c r="AI183" s="13"/>
      <c r="AJ183" s="13"/>
      <c r="AK183" s="13"/>
      <c r="AL183" s="13">
        <v>1958</v>
      </c>
      <c r="AM183" s="13"/>
      <c r="AN183" s="14"/>
      <c r="AO183" s="13"/>
      <c r="AP183" s="13"/>
      <c r="AQ183" s="15"/>
      <c r="AR183" s="13"/>
      <c r="AS183" s="14"/>
      <c r="AT183" s="13"/>
      <c r="AU183" s="13"/>
      <c r="AV183" s="15"/>
      <c r="AW183" s="13">
        <v>2036</v>
      </c>
      <c r="AX183" s="14"/>
      <c r="AY183" s="13"/>
      <c r="AZ183" s="13"/>
      <c r="BA183" s="15">
        <v>2036</v>
      </c>
      <c r="BB183" s="13"/>
      <c r="BC183" s="14"/>
      <c r="BD183" s="13"/>
      <c r="BE183" s="13"/>
      <c r="BF183" s="15"/>
      <c r="BG183" s="13"/>
      <c r="BH183" s="14"/>
      <c r="BI183" s="13"/>
      <c r="BJ183" s="13"/>
      <c r="BK183" s="15"/>
    </row>
    <row r="184" spans="1:63" ht="34.15" customHeight="1">
      <c r="A184" s="17" t="s">
        <v>31</v>
      </c>
      <c r="B184" s="18" t="s">
        <v>178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9">
        <v>200</v>
      </c>
      <c r="R184" s="18"/>
      <c r="S184" s="18"/>
      <c r="T184" s="20">
        <f>T185</f>
        <v>182</v>
      </c>
      <c r="U184" s="12"/>
      <c r="V184" s="12"/>
      <c r="W184" s="12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>
        <v>147</v>
      </c>
      <c r="AI184" s="13"/>
      <c r="AJ184" s="13"/>
      <c r="AK184" s="13"/>
      <c r="AL184" s="13">
        <v>147</v>
      </c>
      <c r="AM184" s="13"/>
      <c r="AN184" s="14"/>
      <c r="AO184" s="13"/>
      <c r="AP184" s="13"/>
      <c r="AQ184" s="15"/>
      <c r="AR184" s="13"/>
      <c r="AS184" s="14"/>
      <c r="AT184" s="13"/>
      <c r="AU184" s="13"/>
      <c r="AV184" s="15"/>
      <c r="AW184" s="13">
        <v>155</v>
      </c>
      <c r="AX184" s="14"/>
      <c r="AY184" s="13"/>
      <c r="AZ184" s="13"/>
      <c r="BA184" s="15">
        <v>155</v>
      </c>
      <c r="BB184" s="13"/>
      <c r="BC184" s="14"/>
      <c r="BD184" s="13"/>
      <c r="BE184" s="13"/>
      <c r="BF184" s="15"/>
      <c r="BG184" s="13"/>
      <c r="BH184" s="14"/>
      <c r="BI184" s="13"/>
      <c r="BJ184" s="13"/>
      <c r="BK184" s="15"/>
    </row>
    <row r="185" spans="1:63" ht="34.15" customHeight="1">
      <c r="A185" s="17" t="s">
        <v>174</v>
      </c>
      <c r="B185" s="18" t="s">
        <v>178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9">
        <v>200</v>
      </c>
      <c r="R185" s="18" t="s">
        <v>175</v>
      </c>
      <c r="S185" s="18" t="s">
        <v>33</v>
      </c>
      <c r="T185" s="20">
        <v>182</v>
      </c>
      <c r="U185" s="12"/>
      <c r="V185" s="12"/>
      <c r="W185" s="12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>
        <v>147</v>
      </c>
      <c r="AI185" s="13"/>
      <c r="AJ185" s="13"/>
      <c r="AK185" s="13"/>
      <c r="AL185" s="13">
        <v>147</v>
      </c>
      <c r="AM185" s="13"/>
      <c r="AN185" s="14"/>
      <c r="AO185" s="13"/>
      <c r="AP185" s="13"/>
      <c r="AQ185" s="15"/>
      <c r="AR185" s="13"/>
      <c r="AS185" s="14"/>
      <c r="AT185" s="13"/>
      <c r="AU185" s="13"/>
      <c r="AV185" s="15"/>
      <c r="AW185" s="13">
        <v>155</v>
      </c>
      <c r="AX185" s="14"/>
      <c r="AY185" s="13"/>
      <c r="AZ185" s="13"/>
      <c r="BA185" s="15">
        <v>155</v>
      </c>
      <c r="BB185" s="13"/>
      <c r="BC185" s="14"/>
      <c r="BD185" s="13"/>
      <c r="BE185" s="13"/>
      <c r="BF185" s="15"/>
      <c r="BG185" s="13"/>
      <c r="BH185" s="14"/>
      <c r="BI185" s="13"/>
      <c r="BJ185" s="13"/>
      <c r="BK185" s="15"/>
    </row>
    <row r="186" spans="1:63" ht="34.15" customHeight="1">
      <c r="A186" s="17" t="s">
        <v>35</v>
      </c>
      <c r="B186" s="18" t="s">
        <v>178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9">
        <v>200</v>
      </c>
      <c r="R186" s="18"/>
      <c r="S186" s="18"/>
      <c r="T186" s="20">
        <f>T187</f>
        <v>2072</v>
      </c>
      <c r="U186" s="12"/>
      <c r="V186" s="12"/>
      <c r="W186" s="12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>
        <v>1150</v>
      </c>
      <c r="AI186" s="13"/>
      <c r="AJ186" s="13"/>
      <c r="AK186" s="13"/>
      <c r="AL186" s="13">
        <v>1150</v>
      </c>
      <c r="AM186" s="13"/>
      <c r="AN186" s="14"/>
      <c r="AO186" s="13"/>
      <c r="AP186" s="13"/>
      <c r="AQ186" s="15"/>
      <c r="AR186" s="13"/>
      <c r="AS186" s="14"/>
      <c r="AT186" s="13"/>
      <c r="AU186" s="13"/>
      <c r="AV186" s="15"/>
      <c r="AW186" s="13">
        <v>1300</v>
      </c>
      <c r="AX186" s="14"/>
      <c r="AY186" s="13"/>
      <c r="AZ186" s="13"/>
      <c r="BA186" s="15">
        <v>1300</v>
      </c>
      <c r="BB186" s="13"/>
      <c r="BC186" s="14"/>
      <c r="BD186" s="13"/>
      <c r="BE186" s="13"/>
      <c r="BF186" s="15"/>
      <c r="BG186" s="13"/>
      <c r="BH186" s="14"/>
      <c r="BI186" s="13"/>
      <c r="BJ186" s="13"/>
      <c r="BK186" s="15"/>
    </row>
    <row r="187" spans="1:63" ht="34.15" customHeight="1">
      <c r="A187" s="17" t="s">
        <v>174</v>
      </c>
      <c r="B187" s="18" t="s">
        <v>178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9">
        <v>200</v>
      </c>
      <c r="R187" s="18" t="s">
        <v>175</v>
      </c>
      <c r="S187" s="18" t="s">
        <v>33</v>
      </c>
      <c r="T187" s="20">
        <v>2072</v>
      </c>
      <c r="U187" s="12"/>
      <c r="V187" s="12"/>
      <c r="W187" s="12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>
        <v>1150</v>
      </c>
      <c r="AI187" s="13"/>
      <c r="AJ187" s="13"/>
      <c r="AK187" s="13"/>
      <c r="AL187" s="13">
        <v>1150</v>
      </c>
      <c r="AM187" s="13"/>
      <c r="AN187" s="14"/>
      <c r="AO187" s="13"/>
      <c r="AP187" s="13"/>
      <c r="AQ187" s="15"/>
      <c r="AR187" s="13"/>
      <c r="AS187" s="14"/>
      <c r="AT187" s="13"/>
      <c r="AU187" s="13"/>
      <c r="AV187" s="15"/>
      <c r="AW187" s="13">
        <v>1300</v>
      </c>
      <c r="AX187" s="14"/>
      <c r="AY187" s="13"/>
      <c r="AZ187" s="13"/>
      <c r="BA187" s="15">
        <v>1300</v>
      </c>
      <c r="BB187" s="13"/>
      <c r="BC187" s="14"/>
      <c r="BD187" s="13"/>
      <c r="BE187" s="13"/>
      <c r="BF187" s="15"/>
      <c r="BG187" s="13"/>
      <c r="BH187" s="14"/>
      <c r="BI187" s="13"/>
      <c r="BJ187" s="13"/>
      <c r="BK187" s="15"/>
    </row>
    <row r="188" spans="1:63" ht="34.15" customHeight="1">
      <c r="A188" s="17" t="s">
        <v>37</v>
      </c>
      <c r="B188" s="18" t="s">
        <v>178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9">
        <v>200</v>
      </c>
      <c r="R188" s="18"/>
      <c r="S188" s="18"/>
      <c r="T188" s="20">
        <f>T189</f>
        <v>212</v>
      </c>
      <c r="U188" s="12"/>
      <c r="V188" s="12"/>
      <c r="W188" s="12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>
        <v>150</v>
      </c>
      <c r="AI188" s="13"/>
      <c r="AJ188" s="13"/>
      <c r="AK188" s="13"/>
      <c r="AL188" s="13">
        <v>150</v>
      </c>
      <c r="AM188" s="13"/>
      <c r="AN188" s="14"/>
      <c r="AO188" s="13"/>
      <c r="AP188" s="13"/>
      <c r="AQ188" s="15"/>
      <c r="AR188" s="13"/>
      <c r="AS188" s="14"/>
      <c r="AT188" s="13"/>
      <c r="AU188" s="13"/>
      <c r="AV188" s="15"/>
      <c r="AW188" s="13">
        <v>150</v>
      </c>
      <c r="AX188" s="14"/>
      <c r="AY188" s="13"/>
      <c r="AZ188" s="13"/>
      <c r="BA188" s="15">
        <v>150</v>
      </c>
      <c r="BB188" s="13"/>
      <c r="BC188" s="14"/>
      <c r="BD188" s="13"/>
      <c r="BE188" s="13"/>
      <c r="BF188" s="15"/>
      <c r="BG188" s="13"/>
      <c r="BH188" s="14"/>
      <c r="BI188" s="13"/>
      <c r="BJ188" s="13"/>
      <c r="BK188" s="15"/>
    </row>
    <row r="189" spans="1:63" ht="34.15" customHeight="1">
      <c r="A189" s="17" t="s">
        <v>174</v>
      </c>
      <c r="B189" s="18" t="s">
        <v>178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9">
        <v>200</v>
      </c>
      <c r="R189" s="18" t="s">
        <v>175</v>
      </c>
      <c r="S189" s="18" t="s">
        <v>33</v>
      </c>
      <c r="T189" s="20">
        <v>212</v>
      </c>
      <c r="U189" s="12"/>
      <c r="V189" s="12"/>
      <c r="W189" s="12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>
        <v>150</v>
      </c>
      <c r="AI189" s="13"/>
      <c r="AJ189" s="13"/>
      <c r="AK189" s="13"/>
      <c r="AL189" s="13">
        <v>150</v>
      </c>
      <c r="AM189" s="13"/>
      <c r="AN189" s="14"/>
      <c r="AO189" s="13"/>
      <c r="AP189" s="13"/>
      <c r="AQ189" s="15"/>
      <c r="AR189" s="13"/>
      <c r="AS189" s="14"/>
      <c r="AT189" s="13"/>
      <c r="AU189" s="13"/>
      <c r="AV189" s="15"/>
      <c r="AW189" s="13">
        <v>150</v>
      </c>
      <c r="AX189" s="14"/>
      <c r="AY189" s="13"/>
      <c r="AZ189" s="13"/>
      <c r="BA189" s="15">
        <v>150</v>
      </c>
      <c r="BB189" s="13"/>
      <c r="BC189" s="14"/>
      <c r="BD189" s="13"/>
      <c r="BE189" s="13"/>
      <c r="BF189" s="15"/>
      <c r="BG189" s="13"/>
      <c r="BH189" s="14"/>
      <c r="BI189" s="13"/>
      <c r="BJ189" s="13"/>
      <c r="BK189" s="15"/>
    </row>
    <row r="190" spans="1:63" ht="34.15" customHeight="1">
      <c r="A190" s="17" t="s">
        <v>38</v>
      </c>
      <c r="B190" s="18" t="s">
        <v>178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9">
        <v>800</v>
      </c>
      <c r="R190" s="18"/>
      <c r="S190" s="18"/>
      <c r="T190" s="20">
        <f>T191</f>
        <v>40</v>
      </c>
      <c r="U190" s="12"/>
      <c r="V190" s="12"/>
      <c r="W190" s="12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>
        <v>41</v>
      </c>
      <c r="AI190" s="13"/>
      <c r="AJ190" s="13"/>
      <c r="AK190" s="13"/>
      <c r="AL190" s="13">
        <v>41</v>
      </c>
      <c r="AM190" s="13"/>
      <c r="AN190" s="14"/>
      <c r="AO190" s="13"/>
      <c r="AP190" s="13"/>
      <c r="AQ190" s="15"/>
      <c r="AR190" s="13"/>
      <c r="AS190" s="14"/>
      <c r="AT190" s="13"/>
      <c r="AU190" s="13"/>
      <c r="AV190" s="15"/>
      <c r="AW190" s="13">
        <v>42</v>
      </c>
      <c r="AX190" s="14"/>
      <c r="AY190" s="13"/>
      <c r="AZ190" s="13"/>
      <c r="BA190" s="15">
        <v>42</v>
      </c>
      <c r="BB190" s="13"/>
      <c r="BC190" s="14"/>
      <c r="BD190" s="13"/>
      <c r="BE190" s="13"/>
      <c r="BF190" s="15"/>
      <c r="BG190" s="13"/>
      <c r="BH190" s="14"/>
      <c r="BI190" s="13"/>
      <c r="BJ190" s="13"/>
      <c r="BK190" s="15"/>
    </row>
    <row r="191" spans="1:63" ht="34.15" customHeight="1">
      <c r="A191" s="17" t="s">
        <v>174</v>
      </c>
      <c r="B191" s="18" t="s">
        <v>178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9">
        <v>800</v>
      </c>
      <c r="R191" s="18" t="s">
        <v>175</v>
      </c>
      <c r="S191" s="18" t="s">
        <v>33</v>
      </c>
      <c r="T191" s="20">
        <v>40</v>
      </c>
      <c r="U191" s="12"/>
      <c r="V191" s="12"/>
      <c r="W191" s="12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>
        <v>41</v>
      </c>
      <c r="AI191" s="13"/>
      <c r="AJ191" s="13"/>
      <c r="AK191" s="13"/>
      <c r="AL191" s="13">
        <v>41</v>
      </c>
      <c r="AM191" s="13"/>
      <c r="AN191" s="14"/>
      <c r="AO191" s="13"/>
      <c r="AP191" s="13"/>
      <c r="AQ191" s="15"/>
      <c r="AR191" s="13"/>
      <c r="AS191" s="14"/>
      <c r="AT191" s="13"/>
      <c r="AU191" s="13"/>
      <c r="AV191" s="15"/>
      <c r="AW191" s="13">
        <v>42</v>
      </c>
      <c r="AX191" s="14"/>
      <c r="AY191" s="13"/>
      <c r="AZ191" s="13"/>
      <c r="BA191" s="15">
        <v>42</v>
      </c>
      <c r="BB191" s="13"/>
      <c r="BC191" s="14"/>
      <c r="BD191" s="13"/>
      <c r="BE191" s="13"/>
      <c r="BF191" s="15"/>
      <c r="BG191" s="13"/>
      <c r="BH191" s="14"/>
      <c r="BI191" s="13"/>
      <c r="BJ191" s="13"/>
      <c r="BK191" s="15"/>
    </row>
    <row r="192" spans="1:63" ht="34.15" customHeight="1">
      <c r="A192" s="17" t="s">
        <v>39</v>
      </c>
      <c r="B192" s="18" t="s">
        <v>178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9">
        <v>800</v>
      </c>
      <c r="R192" s="18"/>
      <c r="S192" s="18"/>
      <c r="T192" s="20">
        <f>T193</f>
        <v>14</v>
      </c>
      <c r="U192" s="12"/>
      <c r="V192" s="12"/>
      <c r="W192" s="12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>
        <v>14</v>
      </c>
      <c r="AI192" s="13"/>
      <c r="AJ192" s="13"/>
      <c r="AK192" s="13"/>
      <c r="AL192" s="13">
        <v>14</v>
      </c>
      <c r="AM192" s="13"/>
      <c r="AN192" s="14"/>
      <c r="AO192" s="13"/>
      <c r="AP192" s="13"/>
      <c r="AQ192" s="15"/>
      <c r="AR192" s="13"/>
      <c r="AS192" s="14"/>
      <c r="AT192" s="13"/>
      <c r="AU192" s="13"/>
      <c r="AV192" s="15"/>
      <c r="AW192" s="13">
        <v>14</v>
      </c>
      <c r="AX192" s="14"/>
      <c r="AY192" s="13"/>
      <c r="AZ192" s="13"/>
      <c r="BA192" s="15">
        <v>14</v>
      </c>
      <c r="BB192" s="13"/>
      <c r="BC192" s="14"/>
      <c r="BD192" s="13"/>
      <c r="BE192" s="13"/>
      <c r="BF192" s="15"/>
      <c r="BG192" s="13"/>
      <c r="BH192" s="14"/>
      <c r="BI192" s="13"/>
      <c r="BJ192" s="13"/>
      <c r="BK192" s="15"/>
    </row>
    <row r="193" spans="1:63" ht="34.15" customHeight="1">
      <c r="A193" s="17" t="s">
        <v>174</v>
      </c>
      <c r="B193" s="18" t="s">
        <v>178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9">
        <v>800</v>
      </c>
      <c r="R193" s="18" t="s">
        <v>175</v>
      </c>
      <c r="S193" s="18" t="s">
        <v>33</v>
      </c>
      <c r="T193" s="20">
        <v>14</v>
      </c>
      <c r="U193" s="12"/>
      <c r="V193" s="12"/>
      <c r="W193" s="12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>
        <v>14</v>
      </c>
      <c r="AI193" s="13"/>
      <c r="AJ193" s="13"/>
      <c r="AK193" s="13"/>
      <c r="AL193" s="13">
        <v>14</v>
      </c>
      <c r="AM193" s="13"/>
      <c r="AN193" s="14"/>
      <c r="AO193" s="13"/>
      <c r="AP193" s="13"/>
      <c r="AQ193" s="15"/>
      <c r="AR193" s="13"/>
      <c r="AS193" s="14"/>
      <c r="AT193" s="13"/>
      <c r="AU193" s="13"/>
      <c r="AV193" s="15"/>
      <c r="AW193" s="13">
        <v>14</v>
      </c>
      <c r="AX193" s="14"/>
      <c r="AY193" s="13"/>
      <c r="AZ193" s="13"/>
      <c r="BA193" s="15">
        <v>14</v>
      </c>
      <c r="BB193" s="13"/>
      <c r="BC193" s="14"/>
      <c r="BD193" s="13"/>
      <c r="BE193" s="13"/>
      <c r="BF193" s="15"/>
      <c r="BG193" s="13"/>
      <c r="BH193" s="14"/>
      <c r="BI193" s="13"/>
      <c r="BJ193" s="13"/>
      <c r="BK193" s="15"/>
    </row>
    <row r="194" spans="1:63" ht="34.15" customHeight="1">
      <c r="A194" s="17" t="s">
        <v>88</v>
      </c>
      <c r="B194" s="18" t="s">
        <v>178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9">
        <v>800</v>
      </c>
      <c r="R194" s="18"/>
      <c r="S194" s="18"/>
      <c r="T194" s="20">
        <f>T195</f>
        <v>3</v>
      </c>
      <c r="U194" s="12"/>
      <c r="V194" s="12"/>
      <c r="W194" s="12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>
        <v>3</v>
      </c>
      <c r="AI194" s="13"/>
      <c r="AJ194" s="13"/>
      <c r="AK194" s="13"/>
      <c r="AL194" s="13">
        <v>3</v>
      </c>
      <c r="AM194" s="13"/>
      <c r="AN194" s="14"/>
      <c r="AO194" s="13"/>
      <c r="AP194" s="13"/>
      <c r="AQ194" s="15"/>
      <c r="AR194" s="13"/>
      <c r="AS194" s="14"/>
      <c r="AT194" s="13"/>
      <c r="AU194" s="13"/>
      <c r="AV194" s="15"/>
      <c r="AW194" s="13">
        <v>3</v>
      </c>
      <c r="AX194" s="14"/>
      <c r="AY194" s="13"/>
      <c r="AZ194" s="13"/>
      <c r="BA194" s="15">
        <v>3</v>
      </c>
      <c r="BB194" s="13"/>
      <c r="BC194" s="14"/>
      <c r="BD194" s="13"/>
      <c r="BE194" s="13"/>
      <c r="BF194" s="15"/>
      <c r="BG194" s="13"/>
      <c r="BH194" s="14"/>
      <c r="BI194" s="13"/>
      <c r="BJ194" s="13"/>
      <c r="BK194" s="15"/>
    </row>
    <row r="195" spans="1:63" ht="34.15" customHeight="1">
      <c r="A195" s="17" t="s">
        <v>174</v>
      </c>
      <c r="B195" s="18" t="s">
        <v>178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9">
        <v>800</v>
      </c>
      <c r="R195" s="18" t="s">
        <v>175</v>
      </c>
      <c r="S195" s="18" t="s">
        <v>33</v>
      </c>
      <c r="T195" s="20">
        <v>3</v>
      </c>
      <c r="U195" s="12"/>
      <c r="V195" s="12"/>
      <c r="W195" s="12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>
        <v>3</v>
      </c>
      <c r="AI195" s="13"/>
      <c r="AJ195" s="13"/>
      <c r="AK195" s="13"/>
      <c r="AL195" s="13">
        <v>3</v>
      </c>
      <c r="AM195" s="13"/>
      <c r="AN195" s="14"/>
      <c r="AO195" s="13"/>
      <c r="AP195" s="13"/>
      <c r="AQ195" s="15"/>
      <c r="AR195" s="13"/>
      <c r="AS195" s="14"/>
      <c r="AT195" s="13"/>
      <c r="AU195" s="13"/>
      <c r="AV195" s="15"/>
      <c r="AW195" s="13">
        <v>3</v>
      </c>
      <c r="AX195" s="14"/>
      <c r="AY195" s="13"/>
      <c r="AZ195" s="13"/>
      <c r="BA195" s="15">
        <v>3</v>
      </c>
      <c r="BB195" s="13"/>
      <c r="BC195" s="14"/>
      <c r="BD195" s="13"/>
      <c r="BE195" s="13"/>
      <c r="BF195" s="15"/>
      <c r="BG195" s="13"/>
      <c r="BH195" s="14"/>
      <c r="BI195" s="13"/>
      <c r="BJ195" s="13"/>
      <c r="BK195" s="15"/>
    </row>
    <row r="196" spans="1:63" ht="34.15" customHeight="1">
      <c r="A196" s="17" t="s">
        <v>180</v>
      </c>
      <c r="B196" s="18" t="s">
        <v>181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9"/>
      <c r="R196" s="18"/>
      <c r="S196" s="18"/>
      <c r="T196" s="20">
        <f>T197</f>
        <v>1250</v>
      </c>
      <c r="U196" s="12"/>
      <c r="V196" s="12"/>
      <c r="W196" s="12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>
        <v>1517.1</v>
      </c>
      <c r="AI196" s="13"/>
      <c r="AJ196" s="13"/>
      <c r="AK196" s="13"/>
      <c r="AL196" s="13">
        <v>1517.1</v>
      </c>
      <c r="AM196" s="13"/>
      <c r="AN196" s="14"/>
      <c r="AO196" s="13"/>
      <c r="AP196" s="13"/>
      <c r="AQ196" s="15"/>
      <c r="AR196" s="13"/>
      <c r="AS196" s="14"/>
      <c r="AT196" s="13"/>
      <c r="AU196" s="13"/>
      <c r="AV196" s="15"/>
      <c r="AW196" s="13">
        <v>1100</v>
      </c>
      <c r="AX196" s="14"/>
      <c r="AY196" s="13"/>
      <c r="AZ196" s="13"/>
      <c r="BA196" s="15">
        <v>1100</v>
      </c>
      <c r="BB196" s="13"/>
      <c r="BC196" s="14"/>
      <c r="BD196" s="13"/>
      <c r="BE196" s="13"/>
      <c r="BF196" s="15"/>
      <c r="BG196" s="13"/>
      <c r="BH196" s="14"/>
      <c r="BI196" s="13"/>
      <c r="BJ196" s="13"/>
      <c r="BK196" s="15"/>
    </row>
    <row r="197" spans="1:63" ht="34.15" customHeight="1">
      <c r="A197" s="17" t="s">
        <v>35</v>
      </c>
      <c r="B197" s="18" t="s">
        <v>181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9">
        <v>200</v>
      </c>
      <c r="R197" s="18"/>
      <c r="S197" s="18"/>
      <c r="T197" s="20">
        <f>T198</f>
        <v>1250</v>
      </c>
      <c r="U197" s="12"/>
      <c r="V197" s="12"/>
      <c r="W197" s="12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>
        <v>1517.1</v>
      </c>
      <c r="AI197" s="13"/>
      <c r="AJ197" s="13"/>
      <c r="AK197" s="13"/>
      <c r="AL197" s="13">
        <v>1517.1</v>
      </c>
      <c r="AM197" s="13"/>
      <c r="AN197" s="14"/>
      <c r="AO197" s="13"/>
      <c r="AP197" s="13"/>
      <c r="AQ197" s="15"/>
      <c r="AR197" s="13"/>
      <c r="AS197" s="14"/>
      <c r="AT197" s="13"/>
      <c r="AU197" s="13"/>
      <c r="AV197" s="15"/>
      <c r="AW197" s="13">
        <v>1100</v>
      </c>
      <c r="AX197" s="14"/>
      <c r="AY197" s="13"/>
      <c r="AZ197" s="13"/>
      <c r="BA197" s="15">
        <v>1100</v>
      </c>
      <c r="BB197" s="13"/>
      <c r="BC197" s="14"/>
      <c r="BD197" s="13"/>
      <c r="BE197" s="13"/>
      <c r="BF197" s="15"/>
      <c r="BG197" s="13"/>
      <c r="BH197" s="14"/>
      <c r="BI197" s="13"/>
      <c r="BJ197" s="13"/>
      <c r="BK197" s="15"/>
    </row>
    <row r="198" spans="1:63" ht="34.15" customHeight="1">
      <c r="A198" s="17" t="s">
        <v>174</v>
      </c>
      <c r="B198" s="18" t="s">
        <v>181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9">
        <v>200</v>
      </c>
      <c r="R198" s="18" t="s">
        <v>175</v>
      </c>
      <c r="S198" s="18" t="s">
        <v>33</v>
      </c>
      <c r="T198" s="20">
        <v>1250</v>
      </c>
      <c r="U198" s="12"/>
      <c r="V198" s="12"/>
      <c r="W198" s="12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>
        <v>1517.1</v>
      </c>
      <c r="AI198" s="13"/>
      <c r="AJ198" s="13"/>
      <c r="AK198" s="13"/>
      <c r="AL198" s="13">
        <v>1517.1</v>
      </c>
      <c r="AM198" s="13"/>
      <c r="AN198" s="14"/>
      <c r="AO198" s="13"/>
      <c r="AP198" s="13"/>
      <c r="AQ198" s="15"/>
      <c r="AR198" s="13"/>
      <c r="AS198" s="14"/>
      <c r="AT198" s="13"/>
      <c r="AU198" s="13"/>
      <c r="AV198" s="15"/>
      <c r="AW198" s="13">
        <v>1100</v>
      </c>
      <c r="AX198" s="14"/>
      <c r="AY198" s="13"/>
      <c r="AZ198" s="13"/>
      <c r="BA198" s="15">
        <v>1100</v>
      </c>
      <c r="BB198" s="13"/>
      <c r="BC198" s="14"/>
      <c r="BD198" s="13"/>
      <c r="BE198" s="13"/>
      <c r="BF198" s="15"/>
      <c r="BG198" s="13"/>
      <c r="BH198" s="14"/>
      <c r="BI198" s="13"/>
      <c r="BJ198" s="13"/>
      <c r="BK198" s="15"/>
    </row>
    <row r="199" spans="1:63" ht="102.6" customHeight="1">
      <c r="A199" s="21" t="s">
        <v>182</v>
      </c>
      <c r="B199" s="18" t="s">
        <v>183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9"/>
      <c r="R199" s="18"/>
      <c r="S199" s="18"/>
      <c r="T199" s="20">
        <f>T200+T202</f>
        <v>5944.4000000000005</v>
      </c>
      <c r="U199" s="12"/>
      <c r="V199" s="12">
        <v>2972.2</v>
      </c>
      <c r="W199" s="12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4"/>
      <c r="AO199" s="13"/>
      <c r="AP199" s="13"/>
      <c r="AQ199" s="15"/>
      <c r="AR199" s="13"/>
      <c r="AS199" s="14"/>
      <c r="AT199" s="13"/>
      <c r="AU199" s="13"/>
      <c r="AV199" s="15"/>
      <c r="AW199" s="13"/>
      <c r="AX199" s="14"/>
      <c r="AY199" s="13"/>
      <c r="AZ199" s="13"/>
      <c r="BA199" s="15"/>
      <c r="BB199" s="13"/>
      <c r="BC199" s="14"/>
      <c r="BD199" s="13"/>
      <c r="BE199" s="13"/>
      <c r="BF199" s="15"/>
      <c r="BG199" s="13"/>
      <c r="BH199" s="14"/>
      <c r="BI199" s="13"/>
      <c r="BJ199" s="13"/>
      <c r="BK199" s="15"/>
    </row>
    <row r="200" spans="1:63" ht="34.15" customHeight="1">
      <c r="A200" s="17" t="s">
        <v>156</v>
      </c>
      <c r="B200" s="18" t="s">
        <v>183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9">
        <v>100</v>
      </c>
      <c r="R200" s="18"/>
      <c r="S200" s="18"/>
      <c r="T200" s="20">
        <f>T201</f>
        <v>4565.6000000000004</v>
      </c>
      <c r="U200" s="12"/>
      <c r="V200" s="12">
        <v>2282.8000000000002</v>
      </c>
      <c r="W200" s="12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4"/>
      <c r="AO200" s="13"/>
      <c r="AP200" s="13"/>
      <c r="AQ200" s="15"/>
      <c r="AR200" s="13"/>
      <c r="AS200" s="14"/>
      <c r="AT200" s="13"/>
      <c r="AU200" s="13"/>
      <c r="AV200" s="15"/>
      <c r="AW200" s="13"/>
      <c r="AX200" s="14"/>
      <c r="AY200" s="13"/>
      <c r="AZ200" s="13"/>
      <c r="BA200" s="15"/>
      <c r="BB200" s="13"/>
      <c r="BC200" s="14"/>
      <c r="BD200" s="13"/>
      <c r="BE200" s="13"/>
      <c r="BF200" s="15"/>
      <c r="BG200" s="13"/>
      <c r="BH200" s="14"/>
      <c r="BI200" s="13"/>
      <c r="BJ200" s="13"/>
      <c r="BK200" s="15"/>
    </row>
    <row r="201" spans="1:63" ht="34.15" customHeight="1">
      <c r="A201" s="17" t="s">
        <v>174</v>
      </c>
      <c r="B201" s="18" t="s">
        <v>183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9">
        <v>100</v>
      </c>
      <c r="R201" s="18" t="s">
        <v>175</v>
      </c>
      <c r="S201" s="18" t="s">
        <v>33</v>
      </c>
      <c r="T201" s="20">
        <v>4565.6000000000004</v>
      </c>
      <c r="U201" s="12"/>
      <c r="V201" s="12">
        <v>2282.8000000000002</v>
      </c>
      <c r="W201" s="12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4"/>
      <c r="AO201" s="13"/>
      <c r="AP201" s="13"/>
      <c r="AQ201" s="15"/>
      <c r="AR201" s="13"/>
      <c r="AS201" s="14"/>
      <c r="AT201" s="13"/>
      <c r="AU201" s="13"/>
      <c r="AV201" s="15"/>
      <c r="AW201" s="13"/>
      <c r="AX201" s="14"/>
      <c r="AY201" s="13"/>
      <c r="AZ201" s="13"/>
      <c r="BA201" s="15"/>
      <c r="BB201" s="13"/>
      <c r="BC201" s="14"/>
      <c r="BD201" s="13"/>
      <c r="BE201" s="13"/>
      <c r="BF201" s="15"/>
      <c r="BG201" s="13"/>
      <c r="BH201" s="14"/>
      <c r="BI201" s="13"/>
      <c r="BJ201" s="13"/>
      <c r="BK201" s="15"/>
    </row>
    <row r="202" spans="1:63" ht="51.4" customHeight="1">
      <c r="A202" s="17" t="s">
        <v>158</v>
      </c>
      <c r="B202" s="18" t="s">
        <v>183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9">
        <v>100</v>
      </c>
      <c r="R202" s="18"/>
      <c r="S202" s="18"/>
      <c r="T202" s="20">
        <f>T203</f>
        <v>1378.8</v>
      </c>
      <c r="U202" s="12"/>
      <c r="V202" s="12">
        <v>689.4</v>
      </c>
      <c r="W202" s="12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4"/>
      <c r="AO202" s="13"/>
      <c r="AP202" s="13"/>
      <c r="AQ202" s="15"/>
      <c r="AR202" s="13"/>
      <c r="AS202" s="14"/>
      <c r="AT202" s="13"/>
      <c r="AU202" s="13"/>
      <c r="AV202" s="15"/>
      <c r="AW202" s="13"/>
      <c r="AX202" s="14"/>
      <c r="AY202" s="13"/>
      <c r="AZ202" s="13"/>
      <c r="BA202" s="15"/>
      <c r="BB202" s="13"/>
      <c r="BC202" s="14"/>
      <c r="BD202" s="13"/>
      <c r="BE202" s="13"/>
      <c r="BF202" s="15"/>
      <c r="BG202" s="13"/>
      <c r="BH202" s="14"/>
      <c r="BI202" s="13"/>
      <c r="BJ202" s="13"/>
      <c r="BK202" s="15"/>
    </row>
    <row r="203" spans="1:63" ht="34.15" customHeight="1">
      <c r="A203" s="17" t="s">
        <v>174</v>
      </c>
      <c r="B203" s="18" t="s">
        <v>183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9">
        <v>100</v>
      </c>
      <c r="R203" s="18" t="s">
        <v>175</v>
      </c>
      <c r="S203" s="18" t="s">
        <v>33</v>
      </c>
      <c r="T203" s="20">
        <v>1378.8</v>
      </c>
      <c r="U203" s="12"/>
      <c r="V203" s="12">
        <v>689.4</v>
      </c>
      <c r="W203" s="12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4"/>
      <c r="AO203" s="13"/>
      <c r="AP203" s="13"/>
      <c r="AQ203" s="15"/>
      <c r="AR203" s="13"/>
      <c r="AS203" s="14"/>
      <c r="AT203" s="13"/>
      <c r="AU203" s="13"/>
      <c r="AV203" s="15"/>
      <c r="AW203" s="13"/>
      <c r="AX203" s="14"/>
      <c r="AY203" s="13"/>
      <c r="AZ203" s="13"/>
      <c r="BA203" s="15"/>
      <c r="BB203" s="13"/>
      <c r="BC203" s="14"/>
      <c r="BD203" s="13"/>
      <c r="BE203" s="13"/>
      <c r="BF203" s="15"/>
      <c r="BG203" s="13"/>
      <c r="BH203" s="14"/>
      <c r="BI203" s="13"/>
      <c r="BJ203" s="13"/>
      <c r="BK203" s="15"/>
    </row>
    <row r="204" spans="1:63" ht="102.6" customHeight="1">
      <c r="A204" s="21" t="s">
        <v>184</v>
      </c>
      <c r="B204" s="18" t="s">
        <v>185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9"/>
      <c r="R204" s="18"/>
      <c r="S204" s="18"/>
      <c r="T204" s="20">
        <f>T205</f>
        <v>8110</v>
      </c>
      <c r="U204" s="12"/>
      <c r="V204" s="12">
        <v>4055</v>
      </c>
      <c r="W204" s="12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4"/>
      <c r="AO204" s="13"/>
      <c r="AP204" s="13"/>
      <c r="AQ204" s="15"/>
      <c r="AR204" s="13"/>
      <c r="AS204" s="14"/>
      <c r="AT204" s="13"/>
      <c r="AU204" s="13"/>
      <c r="AV204" s="15"/>
      <c r="AW204" s="13"/>
      <c r="AX204" s="14"/>
      <c r="AY204" s="13"/>
      <c r="AZ204" s="13"/>
      <c r="BA204" s="15"/>
      <c r="BB204" s="13"/>
      <c r="BC204" s="14"/>
      <c r="BD204" s="13"/>
      <c r="BE204" s="13"/>
      <c r="BF204" s="15"/>
      <c r="BG204" s="13"/>
      <c r="BH204" s="14"/>
      <c r="BI204" s="13"/>
      <c r="BJ204" s="13"/>
      <c r="BK204" s="15"/>
    </row>
    <row r="205" spans="1:63" ht="51.4" customHeight="1">
      <c r="A205" s="17" t="s">
        <v>173</v>
      </c>
      <c r="B205" s="18" t="s">
        <v>185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9">
        <v>600</v>
      </c>
      <c r="R205" s="18"/>
      <c r="S205" s="18"/>
      <c r="T205" s="20">
        <f>T206</f>
        <v>8110</v>
      </c>
      <c r="U205" s="12"/>
      <c r="V205" s="12">
        <v>4055</v>
      </c>
      <c r="W205" s="12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4"/>
      <c r="AO205" s="13"/>
      <c r="AP205" s="13"/>
      <c r="AQ205" s="15"/>
      <c r="AR205" s="13"/>
      <c r="AS205" s="14"/>
      <c r="AT205" s="13"/>
      <c r="AU205" s="13"/>
      <c r="AV205" s="15"/>
      <c r="AW205" s="13"/>
      <c r="AX205" s="14"/>
      <c r="AY205" s="13"/>
      <c r="AZ205" s="13"/>
      <c r="BA205" s="15"/>
      <c r="BB205" s="13"/>
      <c r="BC205" s="14"/>
      <c r="BD205" s="13"/>
      <c r="BE205" s="13"/>
      <c r="BF205" s="15"/>
      <c r="BG205" s="13"/>
      <c r="BH205" s="14"/>
      <c r="BI205" s="13"/>
      <c r="BJ205" s="13"/>
      <c r="BK205" s="15"/>
    </row>
    <row r="206" spans="1:63" ht="34.15" customHeight="1">
      <c r="A206" s="17" t="s">
        <v>174</v>
      </c>
      <c r="B206" s="18" t="s">
        <v>185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9">
        <v>600</v>
      </c>
      <c r="R206" s="18" t="s">
        <v>175</v>
      </c>
      <c r="S206" s="18" t="s">
        <v>33</v>
      </c>
      <c r="T206" s="20">
        <v>8110</v>
      </c>
      <c r="U206" s="12"/>
      <c r="V206" s="12">
        <v>4055</v>
      </c>
      <c r="W206" s="12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4"/>
      <c r="AO206" s="13"/>
      <c r="AP206" s="13"/>
      <c r="AQ206" s="15"/>
      <c r="AR206" s="13"/>
      <c r="AS206" s="14"/>
      <c r="AT206" s="13"/>
      <c r="AU206" s="13"/>
      <c r="AV206" s="15"/>
      <c r="AW206" s="13"/>
      <c r="AX206" s="14"/>
      <c r="AY206" s="13"/>
      <c r="AZ206" s="13"/>
      <c r="BA206" s="15"/>
      <c r="BB206" s="13"/>
      <c r="BC206" s="14"/>
      <c r="BD206" s="13"/>
      <c r="BE206" s="13"/>
      <c r="BF206" s="15"/>
      <c r="BG206" s="13"/>
      <c r="BH206" s="14"/>
      <c r="BI206" s="13"/>
      <c r="BJ206" s="13"/>
      <c r="BK206" s="15"/>
    </row>
    <row r="207" spans="1:63" ht="51.4" customHeight="1">
      <c r="A207" s="17" t="s">
        <v>186</v>
      </c>
      <c r="B207" s="18" t="s">
        <v>187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9"/>
      <c r="R207" s="18"/>
      <c r="S207" s="18"/>
      <c r="T207" s="20">
        <f>T208</f>
        <v>157.9</v>
      </c>
      <c r="U207" s="12"/>
      <c r="V207" s="12">
        <v>150</v>
      </c>
      <c r="W207" s="12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4"/>
      <c r="AO207" s="13"/>
      <c r="AP207" s="13"/>
      <c r="AQ207" s="15"/>
      <c r="AR207" s="13"/>
      <c r="AS207" s="14"/>
      <c r="AT207" s="13"/>
      <c r="AU207" s="13"/>
      <c r="AV207" s="15"/>
      <c r="AW207" s="13"/>
      <c r="AX207" s="14"/>
      <c r="AY207" s="13"/>
      <c r="AZ207" s="13"/>
      <c r="BA207" s="15"/>
      <c r="BB207" s="13"/>
      <c r="BC207" s="14"/>
      <c r="BD207" s="13"/>
      <c r="BE207" s="13"/>
      <c r="BF207" s="15"/>
      <c r="BG207" s="13"/>
      <c r="BH207" s="14"/>
      <c r="BI207" s="13"/>
      <c r="BJ207" s="13"/>
      <c r="BK207" s="15"/>
    </row>
    <row r="208" spans="1:63" ht="34.15" customHeight="1">
      <c r="A208" s="17" t="s">
        <v>35</v>
      </c>
      <c r="B208" s="18" t="s">
        <v>187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>
        <v>200</v>
      </c>
      <c r="R208" s="18"/>
      <c r="S208" s="18"/>
      <c r="T208" s="20">
        <f>T209</f>
        <v>157.9</v>
      </c>
      <c r="U208" s="12"/>
      <c r="V208" s="12">
        <v>150</v>
      </c>
      <c r="W208" s="12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4"/>
      <c r="AO208" s="13"/>
      <c r="AP208" s="13"/>
      <c r="AQ208" s="15"/>
      <c r="AR208" s="13"/>
      <c r="AS208" s="14"/>
      <c r="AT208" s="13"/>
      <c r="AU208" s="13"/>
      <c r="AV208" s="15"/>
      <c r="AW208" s="13"/>
      <c r="AX208" s="14"/>
      <c r="AY208" s="13"/>
      <c r="AZ208" s="13"/>
      <c r="BA208" s="15"/>
      <c r="BB208" s="13"/>
      <c r="BC208" s="14"/>
      <c r="BD208" s="13"/>
      <c r="BE208" s="13"/>
      <c r="BF208" s="15"/>
      <c r="BG208" s="13"/>
      <c r="BH208" s="14"/>
      <c r="BI208" s="13"/>
      <c r="BJ208" s="13"/>
      <c r="BK208" s="15"/>
    </row>
    <row r="209" spans="1:63" ht="34.15" customHeight="1">
      <c r="A209" s="17" t="s">
        <v>174</v>
      </c>
      <c r="B209" s="18" t="s">
        <v>187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9">
        <v>200</v>
      </c>
      <c r="R209" s="18" t="s">
        <v>175</v>
      </c>
      <c r="S209" s="18" t="s">
        <v>33</v>
      </c>
      <c r="T209" s="20">
        <v>157.9</v>
      </c>
      <c r="U209" s="12"/>
      <c r="V209" s="12">
        <v>150</v>
      </c>
      <c r="W209" s="12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4"/>
      <c r="AO209" s="13"/>
      <c r="AP209" s="13"/>
      <c r="AQ209" s="15"/>
      <c r="AR209" s="13"/>
      <c r="AS209" s="14"/>
      <c r="AT209" s="13"/>
      <c r="AU209" s="13"/>
      <c r="AV209" s="15"/>
      <c r="AW209" s="13"/>
      <c r="AX209" s="14"/>
      <c r="AY209" s="13"/>
      <c r="AZ209" s="13"/>
      <c r="BA209" s="15"/>
      <c r="BB209" s="13"/>
      <c r="BC209" s="14"/>
      <c r="BD209" s="13"/>
      <c r="BE209" s="13"/>
      <c r="BF209" s="15"/>
      <c r="BG209" s="13"/>
      <c r="BH209" s="14"/>
      <c r="BI209" s="13"/>
      <c r="BJ209" s="13"/>
      <c r="BK209" s="15"/>
    </row>
    <row r="210" spans="1:63" ht="34.15" customHeight="1">
      <c r="A210" s="17" t="s">
        <v>188</v>
      </c>
      <c r="B210" s="18" t="s">
        <v>189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9"/>
      <c r="R210" s="18"/>
      <c r="S210" s="18"/>
      <c r="T210" s="20">
        <f>T211</f>
        <v>112.36</v>
      </c>
      <c r="U210" s="12"/>
      <c r="V210" s="12">
        <v>100</v>
      </c>
      <c r="W210" s="12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4"/>
      <c r="AO210" s="13"/>
      <c r="AP210" s="13"/>
      <c r="AQ210" s="15"/>
      <c r="AR210" s="13"/>
      <c r="AS210" s="14"/>
      <c r="AT210" s="13"/>
      <c r="AU210" s="13"/>
      <c r="AV210" s="15"/>
      <c r="AW210" s="13"/>
      <c r="AX210" s="14"/>
      <c r="AY210" s="13"/>
      <c r="AZ210" s="13"/>
      <c r="BA210" s="15"/>
      <c r="BB210" s="13"/>
      <c r="BC210" s="14"/>
      <c r="BD210" s="13"/>
      <c r="BE210" s="13"/>
      <c r="BF210" s="15"/>
      <c r="BG210" s="13"/>
      <c r="BH210" s="14"/>
      <c r="BI210" s="13"/>
      <c r="BJ210" s="13"/>
      <c r="BK210" s="15"/>
    </row>
    <row r="211" spans="1:63" ht="34.15" customHeight="1">
      <c r="A211" s="17" t="s">
        <v>35</v>
      </c>
      <c r="B211" s="18" t="s">
        <v>189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9">
        <v>200</v>
      </c>
      <c r="R211" s="18"/>
      <c r="S211" s="18"/>
      <c r="T211" s="20">
        <f>T212</f>
        <v>112.36</v>
      </c>
      <c r="U211" s="12"/>
      <c r="V211" s="12">
        <v>100</v>
      </c>
      <c r="W211" s="12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4"/>
      <c r="AO211" s="13"/>
      <c r="AP211" s="13"/>
      <c r="AQ211" s="15"/>
      <c r="AR211" s="13"/>
      <c r="AS211" s="14"/>
      <c r="AT211" s="13"/>
      <c r="AU211" s="13"/>
      <c r="AV211" s="15"/>
      <c r="AW211" s="13"/>
      <c r="AX211" s="14"/>
      <c r="AY211" s="13"/>
      <c r="AZ211" s="13"/>
      <c r="BA211" s="15"/>
      <c r="BB211" s="13"/>
      <c r="BC211" s="14"/>
      <c r="BD211" s="13"/>
      <c r="BE211" s="13"/>
      <c r="BF211" s="15"/>
      <c r="BG211" s="13"/>
      <c r="BH211" s="14"/>
      <c r="BI211" s="13"/>
      <c r="BJ211" s="13"/>
      <c r="BK211" s="15"/>
    </row>
    <row r="212" spans="1:63" ht="34.15" customHeight="1">
      <c r="A212" s="17" t="s">
        <v>174</v>
      </c>
      <c r="B212" s="18" t="s">
        <v>189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9">
        <v>200</v>
      </c>
      <c r="R212" s="18" t="s">
        <v>175</v>
      </c>
      <c r="S212" s="18" t="s">
        <v>33</v>
      </c>
      <c r="T212" s="20">
        <v>112.36</v>
      </c>
      <c r="U212" s="12"/>
      <c r="V212" s="12">
        <v>100</v>
      </c>
      <c r="W212" s="12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4"/>
      <c r="AO212" s="13"/>
      <c r="AP212" s="13"/>
      <c r="AQ212" s="15"/>
      <c r="AR212" s="13"/>
      <c r="AS212" s="14"/>
      <c r="AT212" s="13"/>
      <c r="AU212" s="13"/>
      <c r="AV212" s="15"/>
      <c r="AW212" s="13"/>
      <c r="AX212" s="14"/>
      <c r="AY212" s="13"/>
      <c r="AZ212" s="13"/>
      <c r="BA212" s="15"/>
      <c r="BB212" s="13"/>
      <c r="BC212" s="14"/>
      <c r="BD212" s="13"/>
      <c r="BE212" s="13"/>
      <c r="BF212" s="15"/>
      <c r="BG212" s="13"/>
      <c r="BH212" s="14"/>
      <c r="BI212" s="13"/>
      <c r="BJ212" s="13"/>
      <c r="BK212" s="15"/>
    </row>
    <row r="213" spans="1:63" ht="34.15" customHeight="1">
      <c r="A213" s="30" t="s">
        <v>190</v>
      </c>
      <c r="B213" s="31" t="s">
        <v>191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  <c r="R213" s="31"/>
      <c r="S213" s="31"/>
      <c r="T213" s="33">
        <f>T214+T217+T220</f>
        <v>1434.7</v>
      </c>
      <c r="U213" s="12"/>
      <c r="V213" s="12"/>
      <c r="W213" s="12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>
        <v>1700</v>
      </c>
      <c r="AI213" s="13"/>
      <c r="AJ213" s="13"/>
      <c r="AK213" s="13"/>
      <c r="AL213" s="13">
        <v>1700</v>
      </c>
      <c r="AM213" s="13"/>
      <c r="AN213" s="14"/>
      <c r="AO213" s="13"/>
      <c r="AP213" s="13"/>
      <c r="AQ213" s="15"/>
      <c r="AR213" s="13"/>
      <c r="AS213" s="14"/>
      <c r="AT213" s="13"/>
      <c r="AU213" s="13"/>
      <c r="AV213" s="15"/>
      <c r="AW213" s="13">
        <v>1750</v>
      </c>
      <c r="AX213" s="14"/>
      <c r="AY213" s="13"/>
      <c r="AZ213" s="13"/>
      <c r="BA213" s="15">
        <v>1750</v>
      </c>
      <c r="BB213" s="13"/>
      <c r="BC213" s="14"/>
      <c r="BD213" s="13"/>
      <c r="BE213" s="13"/>
      <c r="BF213" s="15"/>
      <c r="BG213" s="13"/>
      <c r="BH213" s="14"/>
      <c r="BI213" s="13"/>
      <c r="BJ213" s="13"/>
      <c r="BK213" s="15"/>
    </row>
    <row r="214" spans="1:63" ht="34.15" customHeight="1">
      <c r="A214" s="17" t="s">
        <v>192</v>
      </c>
      <c r="B214" s="18" t="s">
        <v>193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9"/>
      <c r="R214" s="18"/>
      <c r="S214" s="18"/>
      <c r="T214" s="20">
        <f>T215</f>
        <v>71</v>
      </c>
      <c r="U214" s="12"/>
      <c r="V214" s="12"/>
      <c r="W214" s="12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>
        <v>333.2</v>
      </c>
      <c r="AI214" s="13"/>
      <c r="AJ214" s="13"/>
      <c r="AK214" s="13"/>
      <c r="AL214" s="13">
        <v>333.2</v>
      </c>
      <c r="AM214" s="13"/>
      <c r="AN214" s="14"/>
      <c r="AO214" s="13"/>
      <c r="AP214" s="13"/>
      <c r="AQ214" s="15"/>
      <c r="AR214" s="13"/>
      <c r="AS214" s="14"/>
      <c r="AT214" s="13"/>
      <c r="AU214" s="13"/>
      <c r="AV214" s="15"/>
      <c r="AW214" s="13">
        <v>333.2</v>
      </c>
      <c r="AX214" s="14"/>
      <c r="AY214" s="13"/>
      <c r="AZ214" s="13"/>
      <c r="BA214" s="15">
        <v>333.2</v>
      </c>
      <c r="BB214" s="13"/>
      <c r="BC214" s="14"/>
      <c r="BD214" s="13"/>
      <c r="BE214" s="13"/>
      <c r="BF214" s="15"/>
      <c r="BG214" s="13"/>
      <c r="BH214" s="14"/>
      <c r="BI214" s="13"/>
      <c r="BJ214" s="13"/>
      <c r="BK214" s="15"/>
    </row>
    <row r="215" spans="1:63" ht="34.15" customHeight="1">
      <c r="A215" s="17" t="s">
        <v>35</v>
      </c>
      <c r="B215" s="18" t="s">
        <v>193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9">
        <v>200</v>
      </c>
      <c r="R215" s="18"/>
      <c r="S215" s="18"/>
      <c r="T215" s="20">
        <f>T216</f>
        <v>71</v>
      </c>
      <c r="U215" s="12"/>
      <c r="V215" s="12"/>
      <c r="W215" s="12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>
        <v>333.2</v>
      </c>
      <c r="AI215" s="13"/>
      <c r="AJ215" s="13"/>
      <c r="AK215" s="13"/>
      <c r="AL215" s="13">
        <v>333.2</v>
      </c>
      <c r="AM215" s="13"/>
      <c r="AN215" s="14"/>
      <c r="AO215" s="13"/>
      <c r="AP215" s="13"/>
      <c r="AQ215" s="15"/>
      <c r="AR215" s="13"/>
      <c r="AS215" s="14"/>
      <c r="AT215" s="13"/>
      <c r="AU215" s="13"/>
      <c r="AV215" s="15"/>
      <c r="AW215" s="13">
        <v>333.2</v>
      </c>
      <c r="AX215" s="14"/>
      <c r="AY215" s="13"/>
      <c r="AZ215" s="13"/>
      <c r="BA215" s="15">
        <v>333.2</v>
      </c>
      <c r="BB215" s="13"/>
      <c r="BC215" s="14"/>
      <c r="BD215" s="13"/>
      <c r="BE215" s="13"/>
      <c r="BF215" s="15"/>
      <c r="BG215" s="13"/>
      <c r="BH215" s="14"/>
      <c r="BI215" s="13"/>
      <c r="BJ215" s="13"/>
      <c r="BK215" s="15"/>
    </row>
    <row r="216" spans="1:63" ht="34.15" customHeight="1">
      <c r="A216" s="17" t="s">
        <v>194</v>
      </c>
      <c r="B216" s="18" t="s">
        <v>193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9">
        <v>200</v>
      </c>
      <c r="R216" s="18" t="s">
        <v>195</v>
      </c>
      <c r="S216" s="18" t="s">
        <v>195</v>
      </c>
      <c r="T216" s="20">
        <v>71</v>
      </c>
      <c r="U216" s="12"/>
      <c r="V216" s="12"/>
      <c r="W216" s="12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>
        <v>333.2</v>
      </c>
      <c r="AI216" s="13"/>
      <c r="AJ216" s="13"/>
      <c r="AK216" s="13"/>
      <c r="AL216" s="13">
        <v>333.2</v>
      </c>
      <c r="AM216" s="13"/>
      <c r="AN216" s="14"/>
      <c r="AO216" s="13"/>
      <c r="AP216" s="13"/>
      <c r="AQ216" s="15"/>
      <c r="AR216" s="13"/>
      <c r="AS216" s="14"/>
      <c r="AT216" s="13"/>
      <c r="AU216" s="13"/>
      <c r="AV216" s="15"/>
      <c r="AW216" s="13">
        <v>333.2</v>
      </c>
      <c r="AX216" s="14"/>
      <c r="AY216" s="13"/>
      <c r="AZ216" s="13"/>
      <c r="BA216" s="15">
        <v>333.2</v>
      </c>
      <c r="BB216" s="13"/>
      <c r="BC216" s="14"/>
      <c r="BD216" s="13"/>
      <c r="BE216" s="13"/>
      <c r="BF216" s="15"/>
      <c r="BG216" s="13"/>
      <c r="BH216" s="14"/>
      <c r="BI216" s="13"/>
      <c r="BJ216" s="13"/>
      <c r="BK216" s="15"/>
    </row>
    <row r="217" spans="1:63" ht="34.15" customHeight="1">
      <c r="A217" s="17" t="s">
        <v>196</v>
      </c>
      <c r="B217" s="18" t="s">
        <v>197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9"/>
      <c r="R217" s="18"/>
      <c r="S217" s="18"/>
      <c r="T217" s="20">
        <f>T218</f>
        <v>482.5</v>
      </c>
      <c r="U217" s="12"/>
      <c r="V217" s="12"/>
      <c r="W217" s="12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>
        <v>700</v>
      </c>
      <c r="AI217" s="13"/>
      <c r="AJ217" s="13"/>
      <c r="AK217" s="13"/>
      <c r="AL217" s="13">
        <v>700</v>
      </c>
      <c r="AM217" s="13"/>
      <c r="AN217" s="14"/>
      <c r="AO217" s="13"/>
      <c r="AP217" s="13"/>
      <c r="AQ217" s="15"/>
      <c r="AR217" s="13"/>
      <c r="AS217" s="14"/>
      <c r="AT217" s="13"/>
      <c r="AU217" s="13"/>
      <c r="AV217" s="15"/>
      <c r="AW217" s="13">
        <v>750</v>
      </c>
      <c r="AX217" s="14"/>
      <c r="AY217" s="13"/>
      <c r="AZ217" s="13"/>
      <c r="BA217" s="15">
        <v>750</v>
      </c>
      <c r="BB217" s="13"/>
      <c r="BC217" s="14"/>
      <c r="BD217" s="13"/>
      <c r="BE217" s="13"/>
      <c r="BF217" s="15"/>
      <c r="BG217" s="13"/>
      <c r="BH217" s="14"/>
      <c r="BI217" s="13"/>
      <c r="BJ217" s="13"/>
      <c r="BK217" s="15"/>
    </row>
    <row r="218" spans="1:63" ht="34.15" customHeight="1">
      <c r="A218" s="17" t="s">
        <v>35</v>
      </c>
      <c r="B218" s="18" t="s">
        <v>197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9">
        <v>200</v>
      </c>
      <c r="R218" s="18"/>
      <c r="S218" s="18"/>
      <c r="T218" s="20">
        <f>T219</f>
        <v>482.5</v>
      </c>
      <c r="U218" s="12"/>
      <c r="V218" s="12"/>
      <c r="W218" s="12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>
        <v>700</v>
      </c>
      <c r="AI218" s="13"/>
      <c r="AJ218" s="13"/>
      <c r="AK218" s="13"/>
      <c r="AL218" s="13">
        <v>700</v>
      </c>
      <c r="AM218" s="13"/>
      <c r="AN218" s="14"/>
      <c r="AO218" s="13"/>
      <c r="AP218" s="13"/>
      <c r="AQ218" s="15"/>
      <c r="AR218" s="13"/>
      <c r="AS218" s="14"/>
      <c r="AT218" s="13"/>
      <c r="AU218" s="13"/>
      <c r="AV218" s="15"/>
      <c r="AW218" s="13">
        <v>750</v>
      </c>
      <c r="AX218" s="14"/>
      <c r="AY218" s="13"/>
      <c r="AZ218" s="13"/>
      <c r="BA218" s="15">
        <v>750</v>
      </c>
      <c r="BB218" s="13"/>
      <c r="BC218" s="14"/>
      <c r="BD218" s="13"/>
      <c r="BE218" s="13"/>
      <c r="BF218" s="15"/>
      <c r="BG218" s="13"/>
      <c r="BH218" s="14"/>
      <c r="BI218" s="13"/>
      <c r="BJ218" s="13"/>
      <c r="BK218" s="15"/>
    </row>
    <row r="219" spans="1:63" ht="34.15" customHeight="1">
      <c r="A219" s="17" t="s">
        <v>198</v>
      </c>
      <c r="B219" s="18" t="s">
        <v>197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9" t="s">
        <v>36</v>
      </c>
      <c r="R219" s="18" t="s">
        <v>199</v>
      </c>
      <c r="S219" s="18" t="s">
        <v>99</v>
      </c>
      <c r="T219" s="20">
        <v>482.5</v>
      </c>
      <c r="U219" s="12"/>
      <c r="V219" s="12"/>
      <c r="W219" s="12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>
        <v>700</v>
      </c>
      <c r="AI219" s="13"/>
      <c r="AJ219" s="13"/>
      <c r="AK219" s="13"/>
      <c r="AL219" s="13">
        <v>700</v>
      </c>
      <c r="AM219" s="13"/>
      <c r="AN219" s="14"/>
      <c r="AO219" s="13"/>
      <c r="AP219" s="13"/>
      <c r="AQ219" s="15"/>
      <c r="AR219" s="13"/>
      <c r="AS219" s="14"/>
      <c r="AT219" s="13"/>
      <c r="AU219" s="13"/>
      <c r="AV219" s="15"/>
      <c r="AW219" s="13">
        <v>750</v>
      </c>
      <c r="AX219" s="14"/>
      <c r="AY219" s="13"/>
      <c r="AZ219" s="13"/>
      <c r="BA219" s="15">
        <v>750</v>
      </c>
      <c r="BB219" s="13"/>
      <c r="BC219" s="14"/>
      <c r="BD219" s="13"/>
      <c r="BE219" s="13"/>
      <c r="BF219" s="15"/>
      <c r="BG219" s="13"/>
      <c r="BH219" s="14"/>
      <c r="BI219" s="13"/>
      <c r="BJ219" s="13"/>
      <c r="BK219" s="15"/>
    </row>
    <row r="220" spans="1:63" ht="51.4" customHeight="1">
      <c r="A220" s="17" t="s">
        <v>200</v>
      </c>
      <c r="B220" s="18" t="s">
        <v>201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9"/>
      <c r="R220" s="18"/>
      <c r="S220" s="18"/>
      <c r="T220" s="20">
        <f>T221+T223</f>
        <v>881.2</v>
      </c>
      <c r="U220" s="12"/>
      <c r="V220" s="12"/>
      <c r="W220" s="12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>
        <v>666.8</v>
      </c>
      <c r="AI220" s="13"/>
      <c r="AJ220" s="13"/>
      <c r="AK220" s="13"/>
      <c r="AL220" s="13">
        <v>666.8</v>
      </c>
      <c r="AM220" s="13"/>
      <c r="AN220" s="14"/>
      <c r="AO220" s="13"/>
      <c r="AP220" s="13"/>
      <c r="AQ220" s="15"/>
      <c r="AR220" s="13"/>
      <c r="AS220" s="14"/>
      <c r="AT220" s="13"/>
      <c r="AU220" s="13"/>
      <c r="AV220" s="15"/>
      <c r="AW220" s="13">
        <v>666.8</v>
      </c>
      <c r="AX220" s="14"/>
      <c r="AY220" s="13"/>
      <c r="AZ220" s="13"/>
      <c r="BA220" s="15">
        <v>666.8</v>
      </c>
      <c r="BB220" s="13"/>
      <c r="BC220" s="14"/>
      <c r="BD220" s="13"/>
      <c r="BE220" s="13"/>
      <c r="BF220" s="15"/>
      <c r="BG220" s="13"/>
      <c r="BH220" s="14"/>
      <c r="BI220" s="13"/>
      <c r="BJ220" s="13"/>
      <c r="BK220" s="15"/>
    </row>
    <row r="221" spans="1:63" ht="34.15" customHeight="1">
      <c r="A221" s="17" t="s">
        <v>156</v>
      </c>
      <c r="B221" s="18" t="s">
        <v>201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9">
        <v>100</v>
      </c>
      <c r="R221" s="18"/>
      <c r="S221" s="18"/>
      <c r="T221" s="20">
        <f>T222</f>
        <v>677.73</v>
      </c>
      <c r="U221" s="12"/>
      <c r="V221" s="12"/>
      <c r="W221" s="12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>
        <v>512</v>
      </c>
      <c r="AI221" s="13"/>
      <c r="AJ221" s="13"/>
      <c r="AK221" s="13"/>
      <c r="AL221" s="13">
        <v>512</v>
      </c>
      <c r="AM221" s="13"/>
      <c r="AN221" s="14"/>
      <c r="AO221" s="13"/>
      <c r="AP221" s="13"/>
      <c r="AQ221" s="15"/>
      <c r="AR221" s="13"/>
      <c r="AS221" s="14"/>
      <c r="AT221" s="13"/>
      <c r="AU221" s="13"/>
      <c r="AV221" s="15"/>
      <c r="AW221" s="13">
        <v>512</v>
      </c>
      <c r="AX221" s="14"/>
      <c r="AY221" s="13"/>
      <c r="AZ221" s="13"/>
      <c r="BA221" s="15">
        <v>512</v>
      </c>
      <c r="BB221" s="13"/>
      <c r="BC221" s="14"/>
      <c r="BD221" s="13"/>
      <c r="BE221" s="13"/>
      <c r="BF221" s="15"/>
      <c r="BG221" s="13"/>
      <c r="BH221" s="14"/>
      <c r="BI221" s="13"/>
      <c r="BJ221" s="13"/>
      <c r="BK221" s="15"/>
    </row>
    <row r="222" spans="1:63" ht="34.15" customHeight="1">
      <c r="A222" s="17" t="s">
        <v>194</v>
      </c>
      <c r="B222" s="18" t="s">
        <v>201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9">
        <v>100</v>
      </c>
      <c r="R222" s="18" t="s">
        <v>195</v>
      </c>
      <c r="S222" s="18" t="s">
        <v>195</v>
      </c>
      <c r="T222" s="20">
        <v>677.73</v>
      </c>
      <c r="U222" s="12"/>
      <c r="V222" s="12"/>
      <c r="W222" s="12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>
        <v>512</v>
      </c>
      <c r="AI222" s="13"/>
      <c r="AJ222" s="13"/>
      <c r="AK222" s="13"/>
      <c r="AL222" s="13">
        <v>512</v>
      </c>
      <c r="AM222" s="13"/>
      <c r="AN222" s="14"/>
      <c r="AO222" s="13"/>
      <c r="AP222" s="13"/>
      <c r="AQ222" s="15"/>
      <c r="AR222" s="13"/>
      <c r="AS222" s="14"/>
      <c r="AT222" s="13"/>
      <c r="AU222" s="13"/>
      <c r="AV222" s="15"/>
      <c r="AW222" s="13">
        <v>512</v>
      </c>
      <c r="AX222" s="14"/>
      <c r="AY222" s="13"/>
      <c r="AZ222" s="13"/>
      <c r="BA222" s="15">
        <v>512</v>
      </c>
      <c r="BB222" s="13"/>
      <c r="BC222" s="14"/>
      <c r="BD222" s="13"/>
      <c r="BE222" s="13"/>
      <c r="BF222" s="15"/>
      <c r="BG222" s="13"/>
      <c r="BH222" s="14"/>
      <c r="BI222" s="13"/>
      <c r="BJ222" s="13"/>
      <c r="BK222" s="15"/>
    </row>
    <row r="223" spans="1:63" ht="51.4" customHeight="1">
      <c r="A223" s="17" t="s">
        <v>158</v>
      </c>
      <c r="B223" s="18" t="s">
        <v>201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9">
        <v>100</v>
      </c>
      <c r="R223" s="18"/>
      <c r="S223" s="18"/>
      <c r="T223" s="20">
        <f>T224</f>
        <v>203.47</v>
      </c>
      <c r="U223" s="12"/>
      <c r="V223" s="12"/>
      <c r="W223" s="12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>
        <v>154.80000000000001</v>
      </c>
      <c r="AI223" s="13"/>
      <c r="AJ223" s="13"/>
      <c r="AK223" s="13"/>
      <c r="AL223" s="13">
        <v>154.80000000000001</v>
      </c>
      <c r="AM223" s="13"/>
      <c r="AN223" s="14"/>
      <c r="AO223" s="13"/>
      <c r="AP223" s="13"/>
      <c r="AQ223" s="15"/>
      <c r="AR223" s="13"/>
      <c r="AS223" s="14"/>
      <c r="AT223" s="13"/>
      <c r="AU223" s="13"/>
      <c r="AV223" s="15"/>
      <c r="AW223" s="13">
        <v>154.80000000000001</v>
      </c>
      <c r="AX223" s="14"/>
      <c r="AY223" s="13"/>
      <c r="AZ223" s="13"/>
      <c r="BA223" s="15">
        <v>154.80000000000001</v>
      </c>
      <c r="BB223" s="13"/>
      <c r="BC223" s="14"/>
      <c r="BD223" s="13"/>
      <c r="BE223" s="13"/>
      <c r="BF223" s="15"/>
      <c r="BG223" s="13"/>
      <c r="BH223" s="14"/>
      <c r="BI223" s="13"/>
      <c r="BJ223" s="13"/>
      <c r="BK223" s="15"/>
    </row>
    <row r="224" spans="1:63" ht="34.15" customHeight="1">
      <c r="A224" s="17" t="s">
        <v>194</v>
      </c>
      <c r="B224" s="18" t="s">
        <v>201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9">
        <v>100</v>
      </c>
      <c r="R224" s="18" t="s">
        <v>195</v>
      </c>
      <c r="S224" s="18" t="s">
        <v>195</v>
      </c>
      <c r="T224" s="20">
        <v>203.47</v>
      </c>
      <c r="U224" s="12"/>
      <c r="V224" s="12"/>
      <c r="W224" s="12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>
        <v>154.80000000000001</v>
      </c>
      <c r="AI224" s="13"/>
      <c r="AJ224" s="13"/>
      <c r="AK224" s="13"/>
      <c r="AL224" s="13">
        <v>154.80000000000001</v>
      </c>
      <c r="AM224" s="13"/>
      <c r="AN224" s="14"/>
      <c r="AO224" s="13"/>
      <c r="AP224" s="13"/>
      <c r="AQ224" s="15"/>
      <c r="AR224" s="13"/>
      <c r="AS224" s="14"/>
      <c r="AT224" s="13"/>
      <c r="AU224" s="13"/>
      <c r="AV224" s="15"/>
      <c r="AW224" s="13">
        <v>154.80000000000001</v>
      </c>
      <c r="AX224" s="14"/>
      <c r="AY224" s="13"/>
      <c r="AZ224" s="13"/>
      <c r="BA224" s="15">
        <v>154.80000000000001</v>
      </c>
      <c r="BB224" s="13"/>
      <c r="BC224" s="14"/>
      <c r="BD224" s="13"/>
      <c r="BE224" s="13"/>
      <c r="BF224" s="15"/>
      <c r="BG224" s="13"/>
      <c r="BH224" s="14"/>
      <c r="BI224" s="13"/>
      <c r="BJ224" s="13"/>
      <c r="BK224" s="15"/>
    </row>
    <row r="225" spans="1:63" ht="34.15" customHeight="1">
      <c r="A225" s="30" t="s">
        <v>202</v>
      </c>
      <c r="B225" s="31" t="s">
        <v>203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  <c r="R225" s="31"/>
      <c r="S225" s="31"/>
      <c r="T225" s="33">
        <f>T226+T232+T235+T238+T241+T244+T247+T250+T253</f>
        <v>54232.76</v>
      </c>
      <c r="U225" s="12"/>
      <c r="V225" s="12">
        <v>1575.9</v>
      </c>
      <c r="W225" s="12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>
        <v>30000</v>
      </c>
      <c r="AI225" s="13"/>
      <c r="AJ225" s="13"/>
      <c r="AK225" s="13"/>
      <c r="AL225" s="13">
        <v>30000</v>
      </c>
      <c r="AM225" s="13"/>
      <c r="AN225" s="14"/>
      <c r="AO225" s="13"/>
      <c r="AP225" s="13"/>
      <c r="AQ225" s="15"/>
      <c r="AR225" s="13"/>
      <c r="AS225" s="14"/>
      <c r="AT225" s="13"/>
      <c r="AU225" s="13"/>
      <c r="AV225" s="15"/>
      <c r="AW225" s="13">
        <v>28536.86</v>
      </c>
      <c r="AX225" s="14"/>
      <c r="AY225" s="13"/>
      <c r="AZ225" s="13"/>
      <c r="BA225" s="15">
        <v>28536.86</v>
      </c>
      <c r="BB225" s="13"/>
      <c r="BC225" s="14"/>
      <c r="BD225" s="13"/>
      <c r="BE225" s="13"/>
      <c r="BF225" s="15"/>
      <c r="BG225" s="13"/>
      <c r="BH225" s="14"/>
      <c r="BI225" s="13"/>
      <c r="BJ225" s="13"/>
      <c r="BK225" s="15"/>
    </row>
    <row r="226" spans="1:63" ht="34.15" customHeight="1">
      <c r="A226" s="17" t="s">
        <v>204</v>
      </c>
      <c r="B226" s="18" t="s">
        <v>205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9"/>
      <c r="R226" s="18"/>
      <c r="S226" s="18"/>
      <c r="T226" s="20">
        <f>T227+T230</f>
        <v>34040.83</v>
      </c>
      <c r="U226" s="12"/>
      <c r="V226" s="12"/>
      <c r="W226" s="12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>
        <v>26650</v>
      </c>
      <c r="AI226" s="13"/>
      <c r="AJ226" s="13"/>
      <c r="AK226" s="13"/>
      <c r="AL226" s="13">
        <v>26650</v>
      </c>
      <c r="AM226" s="13"/>
      <c r="AN226" s="14"/>
      <c r="AO226" s="13"/>
      <c r="AP226" s="13"/>
      <c r="AQ226" s="15"/>
      <c r="AR226" s="13"/>
      <c r="AS226" s="14"/>
      <c r="AT226" s="13"/>
      <c r="AU226" s="13"/>
      <c r="AV226" s="15"/>
      <c r="AW226" s="13">
        <v>25036.86</v>
      </c>
      <c r="AX226" s="14"/>
      <c r="AY226" s="13"/>
      <c r="AZ226" s="13"/>
      <c r="BA226" s="15">
        <v>25036.86</v>
      </c>
      <c r="BB226" s="13"/>
      <c r="BC226" s="14"/>
      <c r="BD226" s="13"/>
      <c r="BE226" s="13"/>
      <c r="BF226" s="15"/>
      <c r="BG226" s="13"/>
      <c r="BH226" s="14"/>
      <c r="BI226" s="13"/>
      <c r="BJ226" s="13"/>
      <c r="BK226" s="15"/>
    </row>
    <row r="227" spans="1:63" ht="34.15" customHeight="1">
      <c r="A227" s="17" t="s">
        <v>35</v>
      </c>
      <c r="B227" s="18" t="s">
        <v>205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9">
        <v>200</v>
      </c>
      <c r="R227" s="18"/>
      <c r="S227" s="18"/>
      <c r="T227" s="20">
        <f>T228+T229</f>
        <v>8026.53</v>
      </c>
      <c r="U227" s="12"/>
      <c r="V227" s="12"/>
      <c r="W227" s="12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>
        <v>150</v>
      </c>
      <c r="AI227" s="13"/>
      <c r="AJ227" s="13"/>
      <c r="AK227" s="13"/>
      <c r="AL227" s="13">
        <v>150</v>
      </c>
      <c r="AM227" s="13"/>
      <c r="AN227" s="14"/>
      <c r="AO227" s="13"/>
      <c r="AP227" s="13"/>
      <c r="AQ227" s="15"/>
      <c r="AR227" s="13"/>
      <c r="AS227" s="14"/>
      <c r="AT227" s="13"/>
      <c r="AU227" s="13"/>
      <c r="AV227" s="15"/>
      <c r="AW227" s="13">
        <v>150</v>
      </c>
      <c r="AX227" s="14"/>
      <c r="AY227" s="13"/>
      <c r="AZ227" s="13"/>
      <c r="BA227" s="15">
        <v>150</v>
      </c>
      <c r="BB227" s="13"/>
      <c r="BC227" s="14"/>
      <c r="BD227" s="13"/>
      <c r="BE227" s="13"/>
      <c r="BF227" s="15"/>
      <c r="BG227" s="13"/>
      <c r="BH227" s="14"/>
      <c r="BI227" s="13"/>
      <c r="BJ227" s="13"/>
      <c r="BK227" s="15"/>
    </row>
    <row r="228" spans="1:63" ht="34.15" customHeight="1">
      <c r="A228" s="17" t="s">
        <v>39</v>
      </c>
      <c r="B228" s="18" t="s">
        <v>205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9">
        <v>800</v>
      </c>
      <c r="R228" s="18" t="s">
        <v>119</v>
      </c>
      <c r="S228" s="18" t="s">
        <v>44</v>
      </c>
      <c r="T228" s="20">
        <f>224.53+2</f>
        <v>226.53</v>
      </c>
      <c r="U228" s="12"/>
      <c r="V228" s="12"/>
      <c r="W228" s="12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4"/>
      <c r="AO228" s="13"/>
      <c r="AP228" s="13"/>
      <c r="AQ228" s="15"/>
      <c r="AR228" s="13"/>
      <c r="AS228" s="14"/>
      <c r="AT228" s="13"/>
      <c r="AU228" s="13"/>
      <c r="AV228" s="15"/>
      <c r="AW228" s="13"/>
      <c r="AX228" s="14"/>
      <c r="AY228" s="13"/>
      <c r="AZ228" s="13"/>
      <c r="BA228" s="15"/>
      <c r="BB228" s="13"/>
      <c r="BC228" s="14"/>
      <c r="BD228" s="13"/>
      <c r="BE228" s="13"/>
      <c r="BF228" s="15"/>
      <c r="BG228" s="13"/>
      <c r="BH228" s="14"/>
      <c r="BI228" s="13"/>
      <c r="BJ228" s="13"/>
      <c r="BK228" s="15"/>
    </row>
    <row r="229" spans="1:63" ht="34.15" customHeight="1">
      <c r="A229" s="17" t="s">
        <v>206</v>
      </c>
      <c r="B229" s="18" t="s">
        <v>205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9">
        <v>200</v>
      </c>
      <c r="R229" s="18"/>
      <c r="S229" s="18"/>
      <c r="T229" s="20">
        <v>7800</v>
      </c>
      <c r="U229" s="12"/>
      <c r="V229" s="12"/>
      <c r="W229" s="12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>
        <v>150</v>
      </c>
      <c r="AI229" s="13"/>
      <c r="AJ229" s="13"/>
      <c r="AK229" s="13"/>
      <c r="AL229" s="13">
        <v>150</v>
      </c>
      <c r="AM229" s="13"/>
      <c r="AN229" s="14"/>
      <c r="AO229" s="13"/>
      <c r="AP229" s="13"/>
      <c r="AQ229" s="15"/>
      <c r="AR229" s="13"/>
      <c r="AS229" s="14"/>
      <c r="AT229" s="13"/>
      <c r="AU229" s="13"/>
      <c r="AV229" s="15"/>
      <c r="AW229" s="13">
        <v>150</v>
      </c>
      <c r="AX229" s="14"/>
      <c r="AY229" s="13"/>
      <c r="AZ229" s="13"/>
      <c r="BA229" s="15">
        <v>150</v>
      </c>
      <c r="BB229" s="13"/>
      <c r="BC229" s="14"/>
      <c r="BD229" s="13"/>
      <c r="BE229" s="13"/>
      <c r="BF229" s="15"/>
      <c r="BG229" s="13"/>
      <c r="BH229" s="14"/>
      <c r="BI229" s="13"/>
      <c r="BJ229" s="13"/>
      <c r="BK229" s="15"/>
    </row>
    <row r="230" spans="1:63" ht="34.15" customHeight="1">
      <c r="A230" s="17" t="s">
        <v>37</v>
      </c>
      <c r="B230" s="18" t="s">
        <v>205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9">
        <v>200</v>
      </c>
      <c r="R230" s="18"/>
      <c r="S230" s="18"/>
      <c r="T230" s="20">
        <f>T231</f>
        <v>26014.3</v>
      </c>
      <c r="U230" s="12"/>
      <c r="V230" s="12"/>
      <c r="W230" s="12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>
        <v>26500</v>
      </c>
      <c r="AI230" s="13"/>
      <c r="AJ230" s="13"/>
      <c r="AK230" s="13"/>
      <c r="AL230" s="13">
        <v>26500</v>
      </c>
      <c r="AM230" s="13"/>
      <c r="AN230" s="14"/>
      <c r="AO230" s="13"/>
      <c r="AP230" s="13"/>
      <c r="AQ230" s="15"/>
      <c r="AR230" s="13"/>
      <c r="AS230" s="14"/>
      <c r="AT230" s="13"/>
      <c r="AU230" s="13"/>
      <c r="AV230" s="15"/>
      <c r="AW230" s="13">
        <v>24886.86</v>
      </c>
      <c r="AX230" s="14"/>
      <c r="AY230" s="13"/>
      <c r="AZ230" s="13"/>
      <c r="BA230" s="15">
        <v>24886.86</v>
      </c>
      <c r="BB230" s="13"/>
      <c r="BC230" s="14"/>
      <c r="BD230" s="13"/>
      <c r="BE230" s="13"/>
      <c r="BF230" s="15"/>
      <c r="BG230" s="13"/>
      <c r="BH230" s="14"/>
      <c r="BI230" s="13"/>
      <c r="BJ230" s="13"/>
      <c r="BK230" s="15"/>
    </row>
    <row r="231" spans="1:63" ht="34.15" customHeight="1">
      <c r="A231" s="17" t="s">
        <v>206</v>
      </c>
      <c r="B231" s="18" t="s">
        <v>205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9">
        <v>200</v>
      </c>
      <c r="R231" s="18" t="s">
        <v>119</v>
      </c>
      <c r="S231" s="18" t="s">
        <v>44</v>
      </c>
      <c r="T231" s="20">
        <f>26000+14.3</f>
        <v>26014.3</v>
      </c>
      <c r="U231" s="12"/>
      <c r="V231" s="12"/>
      <c r="W231" s="12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>
        <v>26500</v>
      </c>
      <c r="AI231" s="13"/>
      <c r="AJ231" s="13"/>
      <c r="AK231" s="13"/>
      <c r="AL231" s="13">
        <v>26500</v>
      </c>
      <c r="AM231" s="13"/>
      <c r="AN231" s="14"/>
      <c r="AO231" s="13"/>
      <c r="AP231" s="13"/>
      <c r="AQ231" s="15"/>
      <c r="AR231" s="13"/>
      <c r="AS231" s="14"/>
      <c r="AT231" s="13"/>
      <c r="AU231" s="13"/>
      <c r="AV231" s="15"/>
      <c r="AW231" s="13">
        <v>24886.86</v>
      </c>
      <c r="AX231" s="14"/>
      <c r="AY231" s="13"/>
      <c r="AZ231" s="13"/>
      <c r="BA231" s="15">
        <v>24886.86</v>
      </c>
      <c r="BB231" s="13"/>
      <c r="BC231" s="14"/>
      <c r="BD231" s="13"/>
      <c r="BE231" s="13"/>
      <c r="BF231" s="15"/>
      <c r="BG231" s="13"/>
      <c r="BH231" s="14"/>
      <c r="BI231" s="13"/>
      <c r="BJ231" s="13"/>
      <c r="BK231" s="15"/>
    </row>
    <row r="232" spans="1:63" ht="34.15" customHeight="1">
      <c r="A232" s="17" t="s">
        <v>207</v>
      </c>
      <c r="B232" s="18" t="s">
        <v>208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9"/>
      <c r="R232" s="18"/>
      <c r="S232" s="18"/>
      <c r="T232" s="20">
        <f>T233</f>
        <v>200</v>
      </c>
      <c r="U232" s="12"/>
      <c r="V232" s="12"/>
      <c r="W232" s="12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>
        <v>200</v>
      </c>
      <c r="AI232" s="13"/>
      <c r="AJ232" s="13"/>
      <c r="AK232" s="13"/>
      <c r="AL232" s="13">
        <v>200</v>
      </c>
      <c r="AM232" s="13"/>
      <c r="AN232" s="14"/>
      <c r="AO232" s="13"/>
      <c r="AP232" s="13"/>
      <c r="AQ232" s="15"/>
      <c r="AR232" s="13"/>
      <c r="AS232" s="14"/>
      <c r="AT232" s="13"/>
      <c r="AU232" s="13"/>
      <c r="AV232" s="15"/>
      <c r="AW232" s="13">
        <v>200</v>
      </c>
      <c r="AX232" s="14"/>
      <c r="AY232" s="13"/>
      <c r="AZ232" s="13"/>
      <c r="BA232" s="15">
        <v>200</v>
      </c>
      <c r="BB232" s="13"/>
      <c r="BC232" s="14"/>
      <c r="BD232" s="13"/>
      <c r="BE232" s="13"/>
      <c r="BF232" s="15"/>
      <c r="BG232" s="13"/>
      <c r="BH232" s="14"/>
      <c r="BI232" s="13"/>
      <c r="BJ232" s="13"/>
      <c r="BK232" s="15"/>
    </row>
    <row r="233" spans="1:63" ht="34.15" customHeight="1">
      <c r="A233" s="17" t="s">
        <v>35</v>
      </c>
      <c r="B233" s="18" t="s">
        <v>208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9">
        <v>200</v>
      </c>
      <c r="R233" s="18"/>
      <c r="S233" s="18"/>
      <c r="T233" s="20">
        <f>T234</f>
        <v>200</v>
      </c>
      <c r="U233" s="12"/>
      <c r="V233" s="12"/>
      <c r="W233" s="12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>
        <v>200</v>
      </c>
      <c r="AI233" s="13"/>
      <c r="AJ233" s="13"/>
      <c r="AK233" s="13"/>
      <c r="AL233" s="13">
        <v>200</v>
      </c>
      <c r="AM233" s="13"/>
      <c r="AN233" s="14"/>
      <c r="AO233" s="13"/>
      <c r="AP233" s="13"/>
      <c r="AQ233" s="15"/>
      <c r="AR233" s="13"/>
      <c r="AS233" s="14"/>
      <c r="AT233" s="13"/>
      <c r="AU233" s="13"/>
      <c r="AV233" s="15"/>
      <c r="AW233" s="13">
        <v>200</v>
      </c>
      <c r="AX233" s="14"/>
      <c r="AY233" s="13"/>
      <c r="AZ233" s="13"/>
      <c r="BA233" s="15">
        <v>200</v>
      </c>
      <c r="BB233" s="13"/>
      <c r="BC233" s="14"/>
      <c r="BD233" s="13"/>
      <c r="BE233" s="13"/>
      <c r="BF233" s="15"/>
      <c r="BG233" s="13"/>
      <c r="BH233" s="14"/>
      <c r="BI233" s="13"/>
      <c r="BJ233" s="13"/>
      <c r="BK233" s="15"/>
    </row>
    <row r="234" spans="1:63" ht="34.15" customHeight="1">
      <c r="A234" s="17" t="s">
        <v>206</v>
      </c>
      <c r="B234" s="18" t="s">
        <v>208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9">
        <v>200</v>
      </c>
      <c r="R234" s="18" t="s">
        <v>119</v>
      </c>
      <c r="S234" s="18" t="s">
        <v>44</v>
      </c>
      <c r="T234" s="20">
        <v>200</v>
      </c>
      <c r="U234" s="12"/>
      <c r="V234" s="12"/>
      <c r="W234" s="12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>
        <v>200</v>
      </c>
      <c r="AI234" s="13"/>
      <c r="AJ234" s="13"/>
      <c r="AK234" s="13"/>
      <c r="AL234" s="13">
        <v>200</v>
      </c>
      <c r="AM234" s="13"/>
      <c r="AN234" s="14"/>
      <c r="AO234" s="13"/>
      <c r="AP234" s="13"/>
      <c r="AQ234" s="15"/>
      <c r="AR234" s="13"/>
      <c r="AS234" s="14"/>
      <c r="AT234" s="13"/>
      <c r="AU234" s="13"/>
      <c r="AV234" s="15"/>
      <c r="AW234" s="13">
        <v>200</v>
      </c>
      <c r="AX234" s="14"/>
      <c r="AY234" s="13"/>
      <c r="AZ234" s="13"/>
      <c r="BA234" s="15">
        <v>200</v>
      </c>
      <c r="BB234" s="13"/>
      <c r="BC234" s="14"/>
      <c r="BD234" s="13"/>
      <c r="BE234" s="13"/>
      <c r="BF234" s="15"/>
      <c r="BG234" s="13"/>
      <c r="BH234" s="14"/>
      <c r="BI234" s="13"/>
      <c r="BJ234" s="13"/>
      <c r="BK234" s="15"/>
    </row>
    <row r="235" spans="1:63" ht="34.15" customHeight="1">
      <c r="A235" s="17" t="s">
        <v>209</v>
      </c>
      <c r="B235" s="18" t="s">
        <v>210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9"/>
      <c r="R235" s="18"/>
      <c r="S235" s="18"/>
      <c r="T235" s="20">
        <f>T236</f>
        <v>570</v>
      </c>
      <c r="U235" s="12"/>
      <c r="V235" s="12"/>
      <c r="W235" s="12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>
        <v>450</v>
      </c>
      <c r="AI235" s="13"/>
      <c r="AJ235" s="13"/>
      <c r="AK235" s="13"/>
      <c r="AL235" s="13">
        <v>450</v>
      </c>
      <c r="AM235" s="13"/>
      <c r="AN235" s="14"/>
      <c r="AO235" s="13"/>
      <c r="AP235" s="13"/>
      <c r="AQ235" s="15"/>
      <c r="AR235" s="13"/>
      <c r="AS235" s="14"/>
      <c r="AT235" s="13"/>
      <c r="AU235" s="13"/>
      <c r="AV235" s="15"/>
      <c r="AW235" s="13">
        <v>450</v>
      </c>
      <c r="AX235" s="14"/>
      <c r="AY235" s="13"/>
      <c r="AZ235" s="13"/>
      <c r="BA235" s="15">
        <v>450</v>
      </c>
      <c r="BB235" s="13"/>
      <c r="BC235" s="14"/>
      <c r="BD235" s="13"/>
      <c r="BE235" s="13"/>
      <c r="BF235" s="15"/>
      <c r="BG235" s="13"/>
      <c r="BH235" s="14"/>
      <c r="BI235" s="13"/>
      <c r="BJ235" s="13"/>
      <c r="BK235" s="15"/>
    </row>
    <row r="236" spans="1:63" ht="34.15" customHeight="1">
      <c r="A236" s="17" t="s">
        <v>35</v>
      </c>
      <c r="B236" s="18" t="s">
        <v>210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>
        <v>200</v>
      </c>
      <c r="R236" s="18"/>
      <c r="S236" s="18"/>
      <c r="T236" s="20">
        <f>T237</f>
        <v>570</v>
      </c>
      <c r="U236" s="12"/>
      <c r="V236" s="12"/>
      <c r="W236" s="12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>
        <v>450</v>
      </c>
      <c r="AI236" s="13"/>
      <c r="AJ236" s="13"/>
      <c r="AK236" s="13"/>
      <c r="AL236" s="13">
        <v>450</v>
      </c>
      <c r="AM236" s="13"/>
      <c r="AN236" s="14"/>
      <c r="AO236" s="13"/>
      <c r="AP236" s="13"/>
      <c r="AQ236" s="15"/>
      <c r="AR236" s="13"/>
      <c r="AS236" s="14"/>
      <c r="AT236" s="13"/>
      <c r="AU236" s="13"/>
      <c r="AV236" s="15"/>
      <c r="AW236" s="13">
        <v>450</v>
      </c>
      <c r="AX236" s="14"/>
      <c r="AY236" s="13"/>
      <c r="AZ236" s="13"/>
      <c r="BA236" s="15">
        <v>450</v>
      </c>
      <c r="BB236" s="13"/>
      <c r="BC236" s="14"/>
      <c r="BD236" s="13"/>
      <c r="BE236" s="13"/>
      <c r="BF236" s="15"/>
      <c r="BG236" s="13"/>
      <c r="BH236" s="14"/>
      <c r="BI236" s="13"/>
      <c r="BJ236" s="13"/>
      <c r="BK236" s="15"/>
    </row>
    <row r="237" spans="1:63" ht="34.15" customHeight="1">
      <c r="A237" s="17" t="s">
        <v>206</v>
      </c>
      <c r="B237" s="18" t="s">
        <v>210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>
        <v>200</v>
      </c>
      <c r="R237" s="18" t="s">
        <v>119</v>
      </c>
      <c r="S237" s="18" t="s">
        <v>44</v>
      </c>
      <c r="T237" s="20">
        <v>570</v>
      </c>
      <c r="U237" s="12"/>
      <c r="V237" s="12"/>
      <c r="W237" s="12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>
        <v>450</v>
      </c>
      <c r="AI237" s="13"/>
      <c r="AJ237" s="13"/>
      <c r="AK237" s="13"/>
      <c r="AL237" s="13">
        <v>450</v>
      </c>
      <c r="AM237" s="13"/>
      <c r="AN237" s="14"/>
      <c r="AO237" s="13"/>
      <c r="AP237" s="13"/>
      <c r="AQ237" s="15"/>
      <c r="AR237" s="13"/>
      <c r="AS237" s="14"/>
      <c r="AT237" s="13"/>
      <c r="AU237" s="13"/>
      <c r="AV237" s="15"/>
      <c r="AW237" s="13">
        <v>450</v>
      </c>
      <c r="AX237" s="14"/>
      <c r="AY237" s="13"/>
      <c r="AZ237" s="13"/>
      <c r="BA237" s="15">
        <v>450</v>
      </c>
      <c r="BB237" s="13"/>
      <c r="BC237" s="14"/>
      <c r="BD237" s="13"/>
      <c r="BE237" s="13"/>
      <c r="BF237" s="15"/>
      <c r="BG237" s="13"/>
      <c r="BH237" s="14"/>
      <c r="BI237" s="13"/>
      <c r="BJ237" s="13"/>
      <c r="BK237" s="15"/>
    </row>
    <row r="238" spans="1:63" ht="34.15" customHeight="1">
      <c r="A238" s="17" t="s">
        <v>211</v>
      </c>
      <c r="B238" s="18" t="s">
        <v>212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9"/>
      <c r="R238" s="18"/>
      <c r="S238" s="18"/>
      <c r="T238" s="20">
        <f>T239</f>
        <v>3121.83</v>
      </c>
      <c r="U238" s="12"/>
      <c r="V238" s="12"/>
      <c r="W238" s="12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>
        <v>1300</v>
      </c>
      <c r="AI238" s="13"/>
      <c r="AJ238" s="13"/>
      <c r="AK238" s="13"/>
      <c r="AL238" s="13">
        <v>1300</v>
      </c>
      <c r="AM238" s="13"/>
      <c r="AN238" s="14"/>
      <c r="AO238" s="13"/>
      <c r="AP238" s="13"/>
      <c r="AQ238" s="15"/>
      <c r="AR238" s="13"/>
      <c r="AS238" s="14"/>
      <c r="AT238" s="13"/>
      <c r="AU238" s="13"/>
      <c r="AV238" s="15"/>
      <c r="AW238" s="13">
        <v>1450</v>
      </c>
      <c r="AX238" s="14"/>
      <c r="AY238" s="13"/>
      <c r="AZ238" s="13"/>
      <c r="BA238" s="15">
        <v>1450</v>
      </c>
      <c r="BB238" s="13"/>
      <c r="BC238" s="14"/>
      <c r="BD238" s="13"/>
      <c r="BE238" s="13"/>
      <c r="BF238" s="15"/>
      <c r="BG238" s="13"/>
      <c r="BH238" s="14"/>
      <c r="BI238" s="13"/>
      <c r="BJ238" s="13"/>
      <c r="BK238" s="15"/>
    </row>
    <row r="239" spans="1:63" ht="34.15" customHeight="1">
      <c r="A239" s="17" t="s">
        <v>35</v>
      </c>
      <c r="B239" s="18" t="s">
        <v>212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>
        <v>200</v>
      </c>
      <c r="R239" s="18"/>
      <c r="S239" s="18"/>
      <c r="T239" s="20">
        <f>T240</f>
        <v>3121.83</v>
      </c>
      <c r="U239" s="12"/>
      <c r="V239" s="12"/>
      <c r="W239" s="12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>
        <v>1300</v>
      </c>
      <c r="AI239" s="13"/>
      <c r="AJ239" s="13"/>
      <c r="AK239" s="13"/>
      <c r="AL239" s="13">
        <v>1300</v>
      </c>
      <c r="AM239" s="13"/>
      <c r="AN239" s="14"/>
      <c r="AO239" s="13"/>
      <c r="AP239" s="13"/>
      <c r="AQ239" s="15"/>
      <c r="AR239" s="13"/>
      <c r="AS239" s="14"/>
      <c r="AT239" s="13"/>
      <c r="AU239" s="13"/>
      <c r="AV239" s="15"/>
      <c r="AW239" s="13">
        <v>1450</v>
      </c>
      <c r="AX239" s="14"/>
      <c r="AY239" s="13"/>
      <c r="AZ239" s="13"/>
      <c r="BA239" s="15">
        <v>1450</v>
      </c>
      <c r="BB239" s="13"/>
      <c r="BC239" s="14"/>
      <c r="BD239" s="13"/>
      <c r="BE239" s="13"/>
      <c r="BF239" s="15"/>
      <c r="BG239" s="13"/>
      <c r="BH239" s="14"/>
      <c r="BI239" s="13"/>
      <c r="BJ239" s="13"/>
      <c r="BK239" s="15"/>
    </row>
    <row r="240" spans="1:63" ht="34.15" customHeight="1">
      <c r="A240" s="17" t="s">
        <v>206</v>
      </c>
      <c r="B240" s="18" t="s">
        <v>212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9">
        <v>200</v>
      </c>
      <c r="R240" s="18" t="s">
        <v>119</v>
      </c>
      <c r="S240" s="18" t="s">
        <v>44</v>
      </c>
      <c r="T240" s="20">
        <f>3588.13-450-16.3</f>
        <v>3121.83</v>
      </c>
      <c r="U240" s="12"/>
      <c r="V240" s="12"/>
      <c r="W240" s="12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>
        <v>1300</v>
      </c>
      <c r="AI240" s="13"/>
      <c r="AJ240" s="13"/>
      <c r="AK240" s="13"/>
      <c r="AL240" s="13">
        <v>1300</v>
      </c>
      <c r="AM240" s="13"/>
      <c r="AN240" s="14"/>
      <c r="AO240" s="13"/>
      <c r="AP240" s="13"/>
      <c r="AQ240" s="15"/>
      <c r="AR240" s="13"/>
      <c r="AS240" s="14"/>
      <c r="AT240" s="13"/>
      <c r="AU240" s="13"/>
      <c r="AV240" s="15"/>
      <c r="AW240" s="13">
        <v>1450</v>
      </c>
      <c r="AX240" s="14"/>
      <c r="AY240" s="13"/>
      <c r="AZ240" s="13"/>
      <c r="BA240" s="15">
        <v>1450</v>
      </c>
      <c r="BB240" s="13"/>
      <c r="BC240" s="14"/>
      <c r="BD240" s="13"/>
      <c r="BE240" s="13"/>
      <c r="BF240" s="15"/>
      <c r="BG240" s="13"/>
      <c r="BH240" s="14"/>
      <c r="BI240" s="13"/>
      <c r="BJ240" s="13"/>
      <c r="BK240" s="15"/>
    </row>
    <row r="241" spans="1:63" ht="34.15" customHeight="1">
      <c r="A241" s="17" t="s">
        <v>213</v>
      </c>
      <c r="B241" s="18" t="s">
        <v>214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9"/>
      <c r="R241" s="18"/>
      <c r="S241" s="18"/>
      <c r="T241" s="20">
        <f>T242</f>
        <v>250</v>
      </c>
      <c r="U241" s="12"/>
      <c r="V241" s="12"/>
      <c r="W241" s="12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>
        <v>100</v>
      </c>
      <c r="AI241" s="13"/>
      <c r="AJ241" s="13"/>
      <c r="AK241" s="13"/>
      <c r="AL241" s="13">
        <v>100</v>
      </c>
      <c r="AM241" s="13"/>
      <c r="AN241" s="14"/>
      <c r="AO241" s="13"/>
      <c r="AP241" s="13"/>
      <c r="AQ241" s="15"/>
      <c r="AR241" s="13"/>
      <c r="AS241" s="14"/>
      <c r="AT241" s="13"/>
      <c r="AU241" s="13"/>
      <c r="AV241" s="15"/>
      <c r="AW241" s="13">
        <v>100</v>
      </c>
      <c r="AX241" s="14"/>
      <c r="AY241" s="13"/>
      <c r="AZ241" s="13"/>
      <c r="BA241" s="15">
        <v>100</v>
      </c>
      <c r="BB241" s="13"/>
      <c r="BC241" s="14"/>
      <c r="BD241" s="13"/>
      <c r="BE241" s="13"/>
      <c r="BF241" s="15"/>
      <c r="BG241" s="13"/>
      <c r="BH241" s="14"/>
      <c r="BI241" s="13"/>
      <c r="BJ241" s="13"/>
      <c r="BK241" s="15"/>
    </row>
    <row r="242" spans="1:63" ht="34.15" customHeight="1">
      <c r="A242" s="17" t="s">
        <v>35</v>
      </c>
      <c r="B242" s="18" t="s">
        <v>214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9">
        <v>200</v>
      </c>
      <c r="R242" s="18"/>
      <c r="S242" s="18"/>
      <c r="T242" s="20">
        <f>T243</f>
        <v>250</v>
      </c>
      <c r="U242" s="12"/>
      <c r="V242" s="12"/>
      <c r="W242" s="12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>
        <v>100</v>
      </c>
      <c r="AI242" s="13"/>
      <c r="AJ242" s="13"/>
      <c r="AK242" s="13"/>
      <c r="AL242" s="13">
        <v>100</v>
      </c>
      <c r="AM242" s="13"/>
      <c r="AN242" s="14"/>
      <c r="AO242" s="13"/>
      <c r="AP242" s="13"/>
      <c r="AQ242" s="15"/>
      <c r="AR242" s="13"/>
      <c r="AS242" s="14"/>
      <c r="AT242" s="13"/>
      <c r="AU242" s="13"/>
      <c r="AV242" s="15"/>
      <c r="AW242" s="13">
        <v>100</v>
      </c>
      <c r="AX242" s="14"/>
      <c r="AY242" s="13"/>
      <c r="AZ242" s="13"/>
      <c r="BA242" s="15">
        <v>100</v>
      </c>
      <c r="BB242" s="13"/>
      <c r="BC242" s="14"/>
      <c r="BD242" s="13"/>
      <c r="BE242" s="13"/>
      <c r="BF242" s="15"/>
      <c r="BG242" s="13"/>
      <c r="BH242" s="14"/>
      <c r="BI242" s="13"/>
      <c r="BJ242" s="13"/>
      <c r="BK242" s="15"/>
    </row>
    <row r="243" spans="1:63" ht="34.15" customHeight="1">
      <c r="A243" s="17" t="s">
        <v>206</v>
      </c>
      <c r="B243" s="18" t="s">
        <v>214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9">
        <v>200</v>
      </c>
      <c r="R243" s="18" t="s">
        <v>119</v>
      </c>
      <c r="S243" s="18" t="s">
        <v>44</v>
      </c>
      <c r="T243" s="20">
        <v>250</v>
      </c>
      <c r="U243" s="12"/>
      <c r="V243" s="12"/>
      <c r="W243" s="12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>
        <v>100</v>
      </c>
      <c r="AI243" s="13"/>
      <c r="AJ243" s="13"/>
      <c r="AK243" s="13"/>
      <c r="AL243" s="13">
        <v>100</v>
      </c>
      <c r="AM243" s="13"/>
      <c r="AN243" s="14"/>
      <c r="AO243" s="13"/>
      <c r="AP243" s="13"/>
      <c r="AQ243" s="15"/>
      <c r="AR243" s="13"/>
      <c r="AS243" s="14"/>
      <c r="AT243" s="13"/>
      <c r="AU243" s="13"/>
      <c r="AV243" s="15"/>
      <c r="AW243" s="13">
        <v>100</v>
      </c>
      <c r="AX243" s="14"/>
      <c r="AY243" s="13"/>
      <c r="AZ243" s="13"/>
      <c r="BA243" s="15">
        <v>100</v>
      </c>
      <c r="BB243" s="13"/>
      <c r="BC243" s="14"/>
      <c r="BD243" s="13"/>
      <c r="BE243" s="13"/>
      <c r="BF243" s="15"/>
      <c r="BG243" s="13"/>
      <c r="BH243" s="14"/>
      <c r="BI243" s="13"/>
      <c r="BJ243" s="13"/>
      <c r="BK243" s="15"/>
    </row>
    <row r="244" spans="1:63" ht="34.15" customHeight="1">
      <c r="A244" s="17" t="s">
        <v>144</v>
      </c>
      <c r="B244" s="18" t="s">
        <v>215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9"/>
      <c r="R244" s="18"/>
      <c r="S244" s="18"/>
      <c r="T244" s="20">
        <f>T245</f>
        <v>300</v>
      </c>
      <c r="U244" s="12"/>
      <c r="V244" s="12"/>
      <c r="W244" s="12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>
        <v>150</v>
      </c>
      <c r="AI244" s="13"/>
      <c r="AJ244" s="13"/>
      <c r="AK244" s="13"/>
      <c r="AL244" s="13">
        <v>150</v>
      </c>
      <c r="AM244" s="13"/>
      <c r="AN244" s="14"/>
      <c r="AO244" s="13"/>
      <c r="AP244" s="13"/>
      <c r="AQ244" s="15"/>
      <c r="AR244" s="13"/>
      <c r="AS244" s="14"/>
      <c r="AT244" s="13"/>
      <c r="AU244" s="13"/>
      <c r="AV244" s="15"/>
      <c r="AW244" s="13">
        <v>150</v>
      </c>
      <c r="AX244" s="14"/>
      <c r="AY244" s="13"/>
      <c r="AZ244" s="13"/>
      <c r="BA244" s="15">
        <v>150</v>
      </c>
      <c r="BB244" s="13"/>
      <c r="BC244" s="14"/>
      <c r="BD244" s="13"/>
      <c r="BE244" s="13"/>
      <c r="BF244" s="15"/>
      <c r="BG244" s="13"/>
      <c r="BH244" s="14"/>
      <c r="BI244" s="13"/>
      <c r="BJ244" s="13"/>
      <c r="BK244" s="15"/>
    </row>
    <row r="245" spans="1:63" ht="34.15" customHeight="1">
      <c r="A245" s="17" t="s">
        <v>35</v>
      </c>
      <c r="B245" s="18" t="s">
        <v>215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9">
        <v>200</v>
      </c>
      <c r="R245" s="18"/>
      <c r="S245" s="18"/>
      <c r="T245" s="20">
        <f>T246</f>
        <v>300</v>
      </c>
      <c r="U245" s="12"/>
      <c r="V245" s="12"/>
      <c r="W245" s="12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>
        <v>150</v>
      </c>
      <c r="AI245" s="13"/>
      <c r="AJ245" s="13"/>
      <c r="AK245" s="13"/>
      <c r="AL245" s="13">
        <v>150</v>
      </c>
      <c r="AM245" s="13"/>
      <c r="AN245" s="14"/>
      <c r="AO245" s="13"/>
      <c r="AP245" s="13"/>
      <c r="AQ245" s="15"/>
      <c r="AR245" s="13"/>
      <c r="AS245" s="14"/>
      <c r="AT245" s="13"/>
      <c r="AU245" s="13"/>
      <c r="AV245" s="15"/>
      <c r="AW245" s="13">
        <v>150</v>
      </c>
      <c r="AX245" s="14"/>
      <c r="AY245" s="13"/>
      <c r="AZ245" s="13"/>
      <c r="BA245" s="15">
        <v>150</v>
      </c>
      <c r="BB245" s="13"/>
      <c r="BC245" s="14"/>
      <c r="BD245" s="13"/>
      <c r="BE245" s="13"/>
      <c r="BF245" s="15"/>
      <c r="BG245" s="13"/>
      <c r="BH245" s="14"/>
      <c r="BI245" s="13"/>
      <c r="BJ245" s="13"/>
      <c r="BK245" s="15"/>
    </row>
    <row r="246" spans="1:63" ht="34.15" customHeight="1">
      <c r="A246" s="17" t="s">
        <v>206</v>
      </c>
      <c r="B246" s="18" t="s">
        <v>215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9">
        <v>200</v>
      </c>
      <c r="R246" s="18" t="s">
        <v>119</v>
      </c>
      <c r="S246" s="18" t="s">
        <v>44</v>
      </c>
      <c r="T246" s="20">
        <v>300</v>
      </c>
      <c r="U246" s="12"/>
      <c r="V246" s="12"/>
      <c r="W246" s="12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>
        <v>150</v>
      </c>
      <c r="AI246" s="13"/>
      <c r="AJ246" s="13"/>
      <c r="AK246" s="13"/>
      <c r="AL246" s="13">
        <v>150</v>
      </c>
      <c r="AM246" s="13"/>
      <c r="AN246" s="14"/>
      <c r="AO246" s="13"/>
      <c r="AP246" s="13"/>
      <c r="AQ246" s="15"/>
      <c r="AR246" s="13"/>
      <c r="AS246" s="14"/>
      <c r="AT246" s="13"/>
      <c r="AU246" s="13"/>
      <c r="AV246" s="15"/>
      <c r="AW246" s="13">
        <v>150</v>
      </c>
      <c r="AX246" s="14"/>
      <c r="AY246" s="13"/>
      <c r="AZ246" s="13"/>
      <c r="BA246" s="15">
        <v>150</v>
      </c>
      <c r="BB246" s="13"/>
      <c r="BC246" s="14"/>
      <c r="BD246" s="13"/>
      <c r="BE246" s="13"/>
      <c r="BF246" s="15"/>
      <c r="BG246" s="13"/>
      <c r="BH246" s="14"/>
      <c r="BI246" s="13"/>
      <c r="BJ246" s="13"/>
      <c r="BK246" s="15"/>
    </row>
    <row r="247" spans="1:63" ht="102.6" customHeight="1">
      <c r="A247" s="21" t="s">
        <v>216</v>
      </c>
      <c r="B247" s="18" t="s">
        <v>217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9"/>
      <c r="R247" s="18"/>
      <c r="S247" s="18"/>
      <c r="T247" s="20">
        <f>T248</f>
        <v>310</v>
      </c>
      <c r="U247" s="12"/>
      <c r="V247" s="12">
        <v>275.89999999999998</v>
      </c>
      <c r="W247" s="12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4"/>
      <c r="AO247" s="13"/>
      <c r="AP247" s="13"/>
      <c r="AQ247" s="15"/>
      <c r="AR247" s="13"/>
      <c r="AS247" s="14"/>
      <c r="AT247" s="13"/>
      <c r="AU247" s="13"/>
      <c r="AV247" s="15"/>
      <c r="AW247" s="13"/>
      <c r="AX247" s="14"/>
      <c r="AY247" s="13"/>
      <c r="AZ247" s="13"/>
      <c r="BA247" s="15"/>
      <c r="BB247" s="13"/>
      <c r="BC247" s="14"/>
      <c r="BD247" s="13"/>
      <c r="BE247" s="13"/>
      <c r="BF247" s="15"/>
      <c r="BG247" s="13"/>
      <c r="BH247" s="14"/>
      <c r="BI247" s="13"/>
      <c r="BJ247" s="13"/>
      <c r="BK247" s="15"/>
    </row>
    <row r="248" spans="1:63" ht="34.15" customHeight="1">
      <c r="A248" s="17" t="s">
        <v>35</v>
      </c>
      <c r="B248" s="18" t="s">
        <v>217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9">
        <v>200</v>
      </c>
      <c r="R248" s="18"/>
      <c r="S248" s="18"/>
      <c r="T248" s="20">
        <f>T249</f>
        <v>310</v>
      </c>
      <c r="U248" s="12"/>
      <c r="V248" s="12">
        <v>275.89999999999998</v>
      </c>
      <c r="W248" s="12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4"/>
      <c r="AO248" s="13"/>
      <c r="AP248" s="13"/>
      <c r="AQ248" s="15"/>
      <c r="AR248" s="13"/>
      <c r="AS248" s="14"/>
      <c r="AT248" s="13"/>
      <c r="AU248" s="13"/>
      <c r="AV248" s="15"/>
      <c r="AW248" s="13"/>
      <c r="AX248" s="14"/>
      <c r="AY248" s="13"/>
      <c r="AZ248" s="13"/>
      <c r="BA248" s="15"/>
      <c r="BB248" s="13"/>
      <c r="BC248" s="14"/>
      <c r="BD248" s="13"/>
      <c r="BE248" s="13"/>
      <c r="BF248" s="15"/>
      <c r="BG248" s="13"/>
      <c r="BH248" s="14"/>
      <c r="BI248" s="13"/>
      <c r="BJ248" s="13"/>
      <c r="BK248" s="15"/>
    </row>
    <row r="249" spans="1:63" ht="34.15" customHeight="1">
      <c r="A249" s="17" t="s">
        <v>206</v>
      </c>
      <c r="B249" s="18" t="s">
        <v>217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9">
        <v>200</v>
      </c>
      <c r="R249" s="18" t="s">
        <v>119</v>
      </c>
      <c r="S249" s="18" t="s">
        <v>44</v>
      </c>
      <c r="T249" s="20">
        <v>310</v>
      </c>
      <c r="U249" s="12"/>
      <c r="V249" s="12">
        <v>275.89999999999998</v>
      </c>
      <c r="W249" s="12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4"/>
      <c r="AO249" s="13"/>
      <c r="AP249" s="13"/>
      <c r="AQ249" s="15"/>
      <c r="AR249" s="13"/>
      <c r="AS249" s="14"/>
      <c r="AT249" s="13"/>
      <c r="AU249" s="13"/>
      <c r="AV249" s="15"/>
      <c r="AW249" s="13"/>
      <c r="AX249" s="14"/>
      <c r="AY249" s="13"/>
      <c r="AZ249" s="13"/>
      <c r="BA249" s="15"/>
      <c r="BB249" s="13"/>
      <c r="BC249" s="14"/>
      <c r="BD249" s="13"/>
      <c r="BE249" s="13"/>
      <c r="BF249" s="15"/>
      <c r="BG249" s="13"/>
      <c r="BH249" s="14"/>
      <c r="BI249" s="13"/>
      <c r="BJ249" s="13"/>
      <c r="BK249" s="15"/>
    </row>
    <row r="250" spans="1:63" ht="51.4" customHeight="1">
      <c r="A250" s="17" t="s">
        <v>218</v>
      </c>
      <c r="B250" s="18" t="s">
        <v>219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9"/>
      <c r="R250" s="18"/>
      <c r="S250" s="18"/>
      <c r="T250" s="20">
        <f>T251</f>
        <v>1368.5</v>
      </c>
      <c r="U250" s="12"/>
      <c r="V250" s="12">
        <v>1300</v>
      </c>
      <c r="W250" s="12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4"/>
      <c r="AO250" s="13"/>
      <c r="AP250" s="13"/>
      <c r="AQ250" s="15"/>
      <c r="AR250" s="13"/>
      <c r="AS250" s="14"/>
      <c r="AT250" s="13"/>
      <c r="AU250" s="13"/>
      <c r="AV250" s="15"/>
      <c r="AW250" s="13"/>
      <c r="AX250" s="14"/>
      <c r="AY250" s="13"/>
      <c r="AZ250" s="13"/>
      <c r="BA250" s="15"/>
      <c r="BB250" s="13"/>
      <c r="BC250" s="14"/>
      <c r="BD250" s="13"/>
      <c r="BE250" s="13"/>
      <c r="BF250" s="15"/>
      <c r="BG250" s="13"/>
      <c r="BH250" s="14"/>
      <c r="BI250" s="13"/>
      <c r="BJ250" s="13"/>
      <c r="BK250" s="15"/>
    </row>
    <row r="251" spans="1:63" ht="34.15" customHeight="1">
      <c r="A251" s="17" t="s">
        <v>35</v>
      </c>
      <c r="B251" s="18" t="s">
        <v>219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9">
        <v>200</v>
      </c>
      <c r="R251" s="18"/>
      <c r="S251" s="18"/>
      <c r="T251" s="20">
        <f>T252</f>
        <v>1368.5</v>
      </c>
      <c r="U251" s="12"/>
      <c r="V251" s="12">
        <v>1300</v>
      </c>
      <c r="W251" s="12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4"/>
      <c r="AO251" s="13"/>
      <c r="AP251" s="13"/>
      <c r="AQ251" s="15"/>
      <c r="AR251" s="13"/>
      <c r="AS251" s="14"/>
      <c r="AT251" s="13"/>
      <c r="AU251" s="13"/>
      <c r="AV251" s="15"/>
      <c r="AW251" s="13"/>
      <c r="AX251" s="14"/>
      <c r="AY251" s="13"/>
      <c r="AZ251" s="13"/>
      <c r="BA251" s="15"/>
      <c r="BB251" s="13"/>
      <c r="BC251" s="14"/>
      <c r="BD251" s="13"/>
      <c r="BE251" s="13"/>
      <c r="BF251" s="15"/>
      <c r="BG251" s="13"/>
      <c r="BH251" s="14"/>
      <c r="BI251" s="13"/>
      <c r="BJ251" s="13"/>
      <c r="BK251" s="15"/>
    </row>
    <row r="252" spans="1:63" ht="34.15" customHeight="1">
      <c r="A252" s="17" t="s">
        <v>206</v>
      </c>
      <c r="B252" s="18" t="s">
        <v>219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9">
        <v>200</v>
      </c>
      <c r="R252" s="18" t="s">
        <v>119</v>
      </c>
      <c r="S252" s="18" t="s">
        <v>44</v>
      </c>
      <c r="T252" s="20">
        <v>1368.5</v>
      </c>
      <c r="U252" s="12"/>
      <c r="V252" s="12">
        <v>1300</v>
      </c>
      <c r="W252" s="12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4"/>
      <c r="AO252" s="13"/>
      <c r="AP252" s="13"/>
      <c r="AQ252" s="15"/>
      <c r="AR252" s="13"/>
      <c r="AS252" s="14"/>
      <c r="AT252" s="13"/>
      <c r="AU252" s="13"/>
      <c r="AV252" s="15"/>
      <c r="AW252" s="13"/>
      <c r="AX252" s="14"/>
      <c r="AY252" s="13"/>
      <c r="AZ252" s="13"/>
      <c r="BA252" s="15"/>
      <c r="BB252" s="13"/>
      <c r="BC252" s="14"/>
      <c r="BD252" s="13"/>
      <c r="BE252" s="13"/>
      <c r="BF252" s="15"/>
      <c r="BG252" s="13"/>
      <c r="BH252" s="14"/>
      <c r="BI252" s="13"/>
      <c r="BJ252" s="13"/>
      <c r="BK252" s="15"/>
    </row>
    <row r="253" spans="1:63" ht="34.15" customHeight="1">
      <c r="A253" s="34" t="s">
        <v>246</v>
      </c>
      <c r="B253" s="18" t="s">
        <v>248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9"/>
      <c r="R253" s="18"/>
      <c r="S253" s="18"/>
      <c r="T253" s="20">
        <f>T254</f>
        <v>14071.6</v>
      </c>
      <c r="U253" s="12"/>
      <c r="V253" s="12"/>
      <c r="W253" s="12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4"/>
      <c r="AO253" s="13"/>
      <c r="AP253" s="13"/>
      <c r="AQ253" s="15"/>
      <c r="AR253" s="13"/>
      <c r="AS253" s="14"/>
      <c r="AT253" s="13"/>
      <c r="AU253" s="13"/>
      <c r="AV253" s="15"/>
      <c r="AW253" s="13"/>
      <c r="AX253" s="14"/>
      <c r="AY253" s="13"/>
      <c r="AZ253" s="13"/>
      <c r="BA253" s="15"/>
      <c r="BB253" s="13"/>
      <c r="BC253" s="14"/>
      <c r="BD253" s="13"/>
      <c r="BE253" s="13"/>
      <c r="BF253" s="15"/>
      <c r="BG253" s="13"/>
      <c r="BH253" s="14"/>
      <c r="BI253" s="13"/>
      <c r="BJ253" s="13"/>
      <c r="BK253" s="15"/>
    </row>
    <row r="254" spans="1:63" ht="34.15" customHeight="1">
      <c r="A254" s="34" t="s">
        <v>247</v>
      </c>
      <c r="B254" s="18" t="s">
        <v>248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9">
        <v>600</v>
      </c>
      <c r="R254" s="18"/>
      <c r="S254" s="18"/>
      <c r="T254" s="20">
        <f>T255</f>
        <v>14071.6</v>
      </c>
      <c r="U254" s="12"/>
      <c r="V254" s="12"/>
      <c r="W254" s="12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4"/>
      <c r="AO254" s="13"/>
      <c r="AP254" s="13"/>
      <c r="AQ254" s="15"/>
      <c r="AR254" s="13"/>
      <c r="AS254" s="14"/>
      <c r="AT254" s="13"/>
      <c r="AU254" s="13"/>
      <c r="AV254" s="15"/>
      <c r="AW254" s="13"/>
      <c r="AX254" s="14"/>
      <c r="AY254" s="13"/>
      <c r="AZ254" s="13"/>
      <c r="BA254" s="15"/>
      <c r="BB254" s="13"/>
      <c r="BC254" s="14"/>
      <c r="BD254" s="13"/>
      <c r="BE254" s="13"/>
      <c r="BF254" s="15"/>
      <c r="BG254" s="13"/>
      <c r="BH254" s="14"/>
      <c r="BI254" s="13"/>
      <c r="BJ254" s="13"/>
      <c r="BK254" s="15"/>
    </row>
    <row r="255" spans="1:63" ht="34.15" customHeight="1">
      <c r="A255" s="35" t="s">
        <v>176</v>
      </c>
      <c r="B255" s="18" t="s">
        <v>248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9">
        <v>600</v>
      </c>
      <c r="R255" s="18" t="s">
        <v>119</v>
      </c>
      <c r="S255" s="18" t="s">
        <v>44</v>
      </c>
      <c r="T255" s="20">
        <v>14071.6</v>
      </c>
      <c r="U255" s="12"/>
      <c r="V255" s="12"/>
      <c r="W255" s="12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4"/>
      <c r="AO255" s="13"/>
      <c r="AP255" s="13"/>
      <c r="AQ255" s="15"/>
      <c r="AR255" s="13"/>
      <c r="AS255" s="14"/>
      <c r="AT255" s="13"/>
      <c r="AU255" s="13"/>
      <c r="AV255" s="15"/>
      <c r="AW255" s="13"/>
      <c r="AX255" s="14"/>
      <c r="AY255" s="13"/>
      <c r="AZ255" s="13"/>
      <c r="BA255" s="15"/>
      <c r="BB255" s="13"/>
      <c r="BC255" s="14"/>
      <c r="BD255" s="13"/>
      <c r="BE255" s="13"/>
      <c r="BF255" s="15"/>
      <c r="BG255" s="13"/>
      <c r="BH255" s="14"/>
      <c r="BI255" s="13"/>
      <c r="BJ255" s="13"/>
      <c r="BK255" s="15"/>
    </row>
    <row r="256" spans="1:63" ht="34.15" customHeight="1">
      <c r="A256" s="26" t="s">
        <v>220</v>
      </c>
      <c r="B256" s="27" t="s">
        <v>221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8"/>
      <c r="R256" s="27"/>
      <c r="S256" s="27"/>
      <c r="T256" s="29">
        <f>T257</f>
        <v>20</v>
      </c>
      <c r="U256" s="12"/>
      <c r="V256" s="12"/>
      <c r="W256" s="12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>
        <v>20</v>
      </c>
      <c r="AI256" s="13"/>
      <c r="AJ256" s="13"/>
      <c r="AK256" s="13"/>
      <c r="AL256" s="13">
        <v>20</v>
      </c>
      <c r="AM256" s="13"/>
      <c r="AN256" s="14"/>
      <c r="AO256" s="13"/>
      <c r="AP256" s="13"/>
      <c r="AQ256" s="15"/>
      <c r="AR256" s="13"/>
      <c r="AS256" s="14"/>
      <c r="AT256" s="13"/>
      <c r="AU256" s="13"/>
      <c r="AV256" s="15"/>
      <c r="AW256" s="13">
        <v>20</v>
      </c>
      <c r="AX256" s="14"/>
      <c r="AY256" s="13"/>
      <c r="AZ256" s="13"/>
      <c r="BA256" s="15">
        <v>20</v>
      </c>
      <c r="BB256" s="13"/>
      <c r="BC256" s="14"/>
      <c r="BD256" s="13"/>
      <c r="BE256" s="13"/>
      <c r="BF256" s="15"/>
      <c r="BG256" s="13"/>
      <c r="BH256" s="14"/>
      <c r="BI256" s="13"/>
      <c r="BJ256" s="13"/>
      <c r="BK256" s="15"/>
    </row>
    <row r="257" spans="1:63" ht="34.15" customHeight="1">
      <c r="A257" s="17" t="s">
        <v>222</v>
      </c>
      <c r="B257" s="18" t="s">
        <v>223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9"/>
      <c r="R257" s="18"/>
      <c r="S257" s="18"/>
      <c r="T257" s="20">
        <f>T258</f>
        <v>20</v>
      </c>
      <c r="U257" s="12"/>
      <c r="V257" s="12"/>
      <c r="W257" s="12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>
        <v>20</v>
      </c>
      <c r="AI257" s="13"/>
      <c r="AJ257" s="13"/>
      <c r="AK257" s="13"/>
      <c r="AL257" s="13">
        <v>20</v>
      </c>
      <c r="AM257" s="13"/>
      <c r="AN257" s="14"/>
      <c r="AO257" s="13"/>
      <c r="AP257" s="13"/>
      <c r="AQ257" s="15"/>
      <c r="AR257" s="13"/>
      <c r="AS257" s="14"/>
      <c r="AT257" s="13"/>
      <c r="AU257" s="13"/>
      <c r="AV257" s="15"/>
      <c r="AW257" s="13">
        <v>20</v>
      </c>
      <c r="AX257" s="14"/>
      <c r="AY257" s="13"/>
      <c r="AZ257" s="13"/>
      <c r="BA257" s="15">
        <v>20</v>
      </c>
      <c r="BB257" s="13"/>
      <c r="BC257" s="14"/>
      <c r="BD257" s="13"/>
      <c r="BE257" s="13"/>
      <c r="BF257" s="15"/>
      <c r="BG257" s="13"/>
      <c r="BH257" s="14"/>
      <c r="BI257" s="13"/>
      <c r="BJ257" s="13"/>
      <c r="BK257" s="15"/>
    </row>
    <row r="258" spans="1:63" ht="34.15" customHeight="1">
      <c r="A258" s="17" t="s">
        <v>35</v>
      </c>
      <c r="B258" s="18" t="s">
        <v>223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9">
        <v>200</v>
      </c>
      <c r="R258" s="18"/>
      <c r="S258" s="18"/>
      <c r="T258" s="20">
        <f>T259</f>
        <v>20</v>
      </c>
      <c r="U258" s="12"/>
      <c r="V258" s="12"/>
      <c r="W258" s="12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>
        <v>20</v>
      </c>
      <c r="AI258" s="13"/>
      <c r="AJ258" s="13"/>
      <c r="AK258" s="13"/>
      <c r="AL258" s="13">
        <v>20</v>
      </c>
      <c r="AM258" s="13"/>
      <c r="AN258" s="14"/>
      <c r="AO258" s="13"/>
      <c r="AP258" s="13"/>
      <c r="AQ258" s="15"/>
      <c r="AR258" s="13"/>
      <c r="AS258" s="14"/>
      <c r="AT258" s="13"/>
      <c r="AU258" s="13"/>
      <c r="AV258" s="15"/>
      <c r="AW258" s="13">
        <v>20</v>
      </c>
      <c r="AX258" s="14"/>
      <c r="AY258" s="13"/>
      <c r="AZ258" s="13"/>
      <c r="BA258" s="15">
        <v>20</v>
      </c>
      <c r="BB258" s="13"/>
      <c r="BC258" s="14"/>
      <c r="BD258" s="13"/>
      <c r="BE258" s="13"/>
      <c r="BF258" s="15"/>
      <c r="BG258" s="13"/>
      <c r="BH258" s="14"/>
      <c r="BI258" s="13"/>
      <c r="BJ258" s="13"/>
      <c r="BK258" s="15"/>
    </row>
    <row r="259" spans="1:63" ht="34.15" customHeight="1">
      <c r="A259" s="17" t="s">
        <v>137</v>
      </c>
      <c r="B259" s="18" t="s">
        <v>223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9">
        <v>200</v>
      </c>
      <c r="R259" s="18" t="s">
        <v>34</v>
      </c>
      <c r="S259" s="18" t="s">
        <v>125</v>
      </c>
      <c r="T259" s="20">
        <v>20</v>
      </c>
      <c r="U259" s="12"/>
      <c r="V259" s="12"/>
      <c r="W259" s="12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>
        <v>20</v>
      </c>
      <c r="AI259" s="13"/>
      <c r="AJ259" s="13"/>
      <c r="AK259" s="13"/>
      <c r="AL259" s="13">
        <v>20</v>
      </c>
      <c r="AM259" s="13"/>
      <c r="AN259" s="14"/>
      <c r="AO259" s="13"/>
      <c r="AP259" s="13"/>
      <c r="AQ259" s="15"/>
      <c r="AR259" s="13"/>
      <c r="AS259" s="14"/>
      <c r="AT259" s="13"/>
      <c r="AU259" s="13"/>
      <c r="AV259" s="15"/>
      <c r="AW259" s="13">
        <v>20</v>
      </c>
      <c r="AX259" s="14"/>
      <c r="AY259" s="13"/>
      <c r="AZ259" s="13"/>
      <c r="BA259" s="15">
        <v>20</v>
      </c>
      <c r="BB259" s="13"/>
      <c r="BC259" s="14"/>
      <c r="BD259" s="13"/>
      <c r="BE259" s="13"/>
      <c r="BF259" s="15"/>
      <c r="BG259" s="13"/>
      <c r="BH259" s="14"/>
      <c r="BI259" s="13"/>
      <c r="BJ259" s="13"/>
      <c r="BK259" s="15"/>
    </row>
    <row r="260" spans="1:63" ht="34.15" customHeight="1">
      <c r="A260" s="22" t="s">
        <v>224</v>
      </c>
      <c r="B260" s="23" t="s">
        <v>225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4"/>
      <c r="R260" s="23"/>
      <c r="S260" s="23"/>
      <c r="T260" s="25">
        <f>T261+T265+T269</f>
        <v>10604.449999999999</v>
      </c>
      <c r="U260" s="12"/>
      <c r="V260" s="12">
        <v>12962.3</v>
      </c>
      <c r="W260" s="12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4"/>
      <c r="AO260" s="13"/>
      <c r="AP260" s="13"/>
      <c r="AQ260" s="15"/>
      <c r="AR260" s="13"/>
      <c r="AS260" s="14"/>
      <c r="AT260" s="13"/>
      <c r="AU260" s="13"/>
      <c r="AV260" s="15"/>
      <c r="AW260" s="13"/>
      <c r="AX260" s="14"/>
      <c r="AY260" s="13"/>
      <c r="AZ260" s="13"/>
      <c r="BA260" s="15"/>
      <c r="BB260" s="13"/>
      <c r="BC260" s="14"/>
      <c r="BD260" s="13"/>
      <c r="BE260" s="13"/>
      <c r="BF260" s="15"/>
      <c r="BG260" s="13"/>
      <c r="BH260" s="14"/>
      <c r="BI260" s="13"/>
      <c r="BJ260" s="13"/>
      <c r="BK260" s="15"/>
    </row>
    <row r="261" spans="1:63" ht="34.15" customHeight="1">
      <c r="A261" s="17" t="s">
        <v>226</v>
      </c>
      <c r="B261" s="18" t="s">
        <v>227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9"/>
      <c r="R261" s="18"/>
      <c r="S261" s="18"/>
      <c r="T261" s="20">
        <f>T262</f>
        <v>91.3</v>
      </c>
      <c r="U261" s="12"/>
      <c r="V261" s="12">
        <v>41.3</v>
      </c>
      <c r="W261" s="12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4"/>
      <c r="AO261" s="13"/>
      <c r="AP261" s="13"/>
      <c r="AQ261" s="15"/>
      <c r="AR261" s="13"/>
      <c r="AS261" s="14"/>
      <c r="AT261" s="13"/>
      <c r="AU261" s="13"/>
      <c r="AV261" s="15"/>
      <c r="AW261" s="13"/>
      <c r="AX261" s="14"/>
      <c r="AY261" s="13"/>
      <c r="AZ261" s="13"/>
      <c r="BA261" s="15"/>
      <c r="BB261" s="13"/>
      <c r="BC261" s="14"/>
      <c r="BD261" s="13"/>
      <c r="BE261" s="13"/>
      <c r="BF261" s="15"/>
      <c r="BG261" s="13"/>
      <c r="BH261" s="14"/>
      <c r="BI261" s="13"/>
      <c r="BJ261" s="13"/>
      <c r="BK261" s="15"/>
    </row>
    <row r="262" spans="1:63" ht="51.4" customHeight="1">
      <c r="A262" s="17" t="s">
        <v>228</v>
      </c>
      <c r="B262" s="18" t="s">
        <v>229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9"/>
      <c r="R262" s="18"/>
      <c r="S262" s="18"/>
      <c r="T262" s="20">
        <f>T263</f>
        <v>91.3</v>
      </c>
      <c r="U262" s="12"/>
      <c r="V262" s="12">
        <v>41.3</v>
      </c>
      <c r="W262" s="12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4"/>
      <c r="AO262" s="13"/>
      <c r="AP262" s="13"/>
      <c r="AQ262" s="15"/>
      <c r="AR262" s="13"/>
      <c r="AS262" s="14"/>
      <c r="AT262" s="13"/>
      <c r="AU262" s="13"/>
      <c r="AV262" s="15"/>
      <c r="AW262" s="13"/>
      <c r="AX262" s="14"/>
      <c r="AY262" s="13"/>
      <c r="AZ262" s="13"/>
      <c r="BA262" s="15"/>
      <c r="BB262" s="13"/>
      <c r="BC262" s="14"/>
      <c r="BD262" s="13"/>
      <c r="BE262" s="13"/>
      <c r="BF262" s="15"/>
      <c r="BG262" s="13"/>
      <c r="BH262" s="14"/>
      <c r="BI262" s="13"/>
      <c r="BJ262" s="13"/>
      <c r="BK262" s="15"/>
    </row>
    <row r="263" spans="1:63" ht="34.15" customHeight="1">
      <c r="A263" s="17" t="s">
        <v>35</v>
      </c>
      <c r="B263" s="18" t="s">
        <v>229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9">
        <v>200</v>
      </c>
      <c r="R263" s="18"/>
      <c r="S263" s="18"/>
      <c r="T263" s="20">
        <f>T264</f>
        <v>91.3</v>
      </c>
      <c r="U263" s="12"/>
      <c r="V263" s="12">
        <v>41.3</v>
      </c>
      <c r="W263" s="12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4"/>
      <c r="AO263" s="13"/>
      <c r="AP263" s="13"/>
      <c r="AQ263" s="15"/>
      <c r="AR263" s="13"/>
      <c r="AS263" s="14"/>
      <c r="AT263" s="13"/>
      <c r="AU263" s="13"/>
      <c r="AV263" s="15"/>
      <c r="AW263" s="13"/>
      <c r="AX263" s="14"/>
      <c r="AY263" s="13"/>
      <c r="AZ263" s="13"/>
      <c r="BA263" s="15"/>
      <c r="BB263" s="13"/>
      <c r="BC263" s="14"/>
      <c r="BD263" s="13"/>
      <c r="BE263" s="13"/>
      <c r="BF263" s="15"/>
      <c r="BG263" s="13"/>
      <c r="BH263" s="14"/>
      <c r="BI263" s="13"/>
      <c r="BJ263" s="13"/>
      <c r="BK263" s="15"/>
    </row>
    <row r="264" spans="1:63" ht="34.15" customHeight="1">
      <c r="A264" s="17" t="s">
        <v>206</v>
      </c>
      <c r="B264" s="18" t="s">
        <v>229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9">
        <v>200</v>
      </c>
      <c r="R264" s="18" t="s">
        <v>119</v>
      </c>
      <c r="S264" s="18" t="s">
        <v>44</v>
      </c>
      <c r="T264" s="20">
        <v>91.3</v>
      </c>
      <c r="U264" s="12"/>
      <c r="V264" s="12">
        <v>41.3</v>
      </c>
      <c r="W264" s="12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4"/>
      <c r="AO264" s="13"/>
      <c r="AP264" s="13"/>
      <c r="AQ264" s="15"/>
      <c r="AR264" s="13"/>
      <c r="AS264" s="14"/>
      <c r="AT264" s="13"/>
      <c r="AU264" s="13"/>
      <c r="AV264" s="15"/>
      <c r="AW264" s="13"/>
      <c r="AX264" s="14"/>
      <c r="AY264" s="13"/>
      <c r="AZ264" s="13"/>
      <c r="BA264" s="15"/>
      <c r="BB264" s="13"/>
      <c r="BC264" s="14"/>
      <c r="BD264" s="13"/>
      <c r="BE264" s="13"/>
      <c r="BF264" s="15"/>
      <c r="BG264" s="13"/>
      <c r="BH264" s="14"/>
      <c r="BI264" s="13"/>
      <c r="BJ264" s="13"/>
      <c r="BK264" s="15"/>
    </row>
    <row r="265" spans="1:63" ht="51.4" customHeight="1">
      <c r="A265" s="17" t="s">
        <v>230</v>
      </c>
      <c r="B265" s="18" t="s">
        <v>231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9"/>
      <c r="R265" s="18"/>
      <c r="S265" s="18"/>
      <c r="T265" s="20">
        <f>T266</f>
        <v>495</v>
      </c>
      <c r="U265" s="12"/>
      <c r="V265" s="12">
        <v>4005</v>
      </c>
      <c r="W265" s="12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4"/>
      <c r="AO265" s="13"/>
      <c r="AP265" s="13"/>
      <c r="AQ265" s="15"/>
      <c r="AR265" s="13"/>
      <c r="AS265" s="14"/>
      <c r="AT265" s="13"/>
      <c r="AU265" s="13"/>
      <c r="AV265" s="15"/>
      <c r="AW265" s="13"/>
      <c r="AX265" s="14"/>
      <c r="AY265" s="13"/>
      <c r="AZ265" s="13"/>
      <c r="BA265" s="15"/>
      <c r="BB265" s="13"/>
      <c r="BC265" s="14"/>
      <c r="BD265" s="13"/>
      <c r="BE265" s="13"/>
      <c r="BF265" s="15"/>
      <c r="BG265" s="13"/>
      <c r="BH265" s="14"/>
      <c r="BI265" s="13"/>
      <c r="BJ265" s="13"/>
      <c r="BK265" s="15"/>
    </row>
    <row r="266" spans="1:63" ht="34.15" customHeight="1">
      <c r="A266" s="17" t="s">
        <v>232</v>
      </c>
      <c r="B266" s="18" t="s">
        <v>233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9"/>
      <c r="R266" s="18"/>
      <c r="S266" s="18"/>
      <c r="T266" s="20">
        <f>T267</f>
        <v>495</v>
      </c>
      <c r="U266" s="12"/>
      <c r="V266" s="12">
        <v>4005</v>
      </c>
      <c r="W266" s="12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4"/>
      <c r="AO266" s="13"/>
      <c r="AP266" s="13"/>
      <c r="AQ266" s="15"/>
      <c r="AR266" s="13"/>
      <c r="AS266" s="14"/>
      <c r="AT266" s="13"/>
      <c r="AU266" s="13"/>
      <c r="AV266" s="15"/>
      <c r="AW266" s="13"/>
      <c r="AX266" s="14"/>
      <c r="AY266" s="13"/>
      <c r="AZ266" s="13"/>
      <c r="BA266" s="15"/>
      <c r="BB266" s="13"/>
      <c r="BC266" s="14"/>
      <c r="BD266" s="13"/>
      <c r="BE266" s="13"/>
      <c r="BF266" s="15"/>
      <c r="BG266" s="13"/>
      <c r="BH266" s="14"/>
      <c r="BI266" s="13"/>
      <c r="BJ266" s="13"/>
      <c r="BK266" s="15"/>
    </row>
    <row r="267" spans="1:63" ht="34.15" customHeight="1">
      <c r="A267" s="17" t="s">
        <v>35</v>
      </c>
      <c r="B267" s="18" t="s">
        <v>233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9">
        <v>200</v>
      </c>
      <c r="R267" s="18"/>
      <c r="S267" s="18"/>
      <c r="T267" s="20">
        <f>T268</f>
        <v>495</v>
      </c>
      <c r="U267" s="12"/>
      <c r="V267" s="12">
        <v>4005</v>
      </c>
      <c r="W267" s="12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4"/>
      <c r="AO267" s="13"/>
      <c r="AP267" s="13"/>
      <c r="AQ267" s="15"/>
      <c r="AR267" s="13"/>
      <c r="AS267" s="14"/>
      <c r="AT267" s="13"/>
      <c r="AU267" s="13"/>
      <c r="AV267" s="15"/>
      <c r="AW267" s="13"/>
      <c r="AX267" s="14"/>
      <c r="AY267" s="13"/>
      <c r="AZ267" s="13"/>
      <c r="BA267" s="15"/>
      <c r="BB267" s="13"/>
      <c r="BC267" s="14"/>
      <c r="BD267" s="13"/>
      <c r="BE267" s="13"/>
      <c r="BF267" s="15"/>
      <c r="BG267" s="13"/>
      <c r="BH267" s="14"/>
      <c r="BI267" s="13"/>
      <c r="BJ267" s="13"/>
      <c r="BK267" s="15"/>
    </row>
    <row r="268" spans="1:63" ht="34.15" customHeight="1">
      <c r="A268" s="17" t="s">
        <v>206</v>
      </c>
      <c r="B268" s="18" t="s">
        <v>233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9">
        <v>200</v>
      </c>
      <c r="R268" s="18" t="s">
        <v>119</v>
      </c>
      <c r="S268" s="18" t="s">
        <v>44</v>
      </c>
      <c r="T268" s="20">
        <f>4500-4005</f>
        <v>495</v>
      </c>
      <c r="U268" s="12"/>
      <c r="V268" s="12">
        <v>4005</v>
      </c>
      <c r="W268" s="12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4"/>
      <c r="AO268" s="13"/>
      <c r="AP268" s="13"/>
      <c r="AQ268" s="15"/>
      <c r="AR268" s="13"/>
      <c r="AS268" s="14"/>
      <c r="AT268" s="13"/>
      <c r="AU268" s="13"/>
      <c r="AV268" s="15"/>
      <c r="AW268" s="13"/>
      <c r="AX268" s="14"/>
      <c r="AY268" s="13"/>
      <c r="AZ268" s="13"/>
      <c r="BA268" s="15"/>
      <c r="BB268" s="13"/>
      <c r="BC268" s="14"/>
      <c r="BD268" s="13"/>
      <c r="BE268" s="13"/>
      <c r="BF268" s="15"/>
      <c r="BG268" s="13"/>
      <c r="BH268" s="14"/>
      <c r="BI268" s="13"/>
      <c r="BJ268" s="13"/>
      <c r="BK268" s="15"/>
    </row>
    <row r="269" spans="1:63" ht="34.15" customHeight="1">
      <c r="A269" s="17" t="s">
        <v>234</v>
      </c>
      <c r="B269" s="18" t="s">
        <v>235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9"/>
      <c r="R269" s="18"/>
      <c r="S269" s="18"/>
      <c r="T269" s="20">
        <f>T270</f>
        <v>10018.15</v>
      </c>
      <c r="U269" s="12"/>
      <c r="V269" s="12">
        <v>8916</v>
      </c>
      <c r="W269" s="12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4"/>
      <c r="AO269" s="13"/>
      <c r="AP269" s="13"/>
      <c r="AQ269" s="15"/>
      <c r="AR269" s="13"/>
      <c r="AS269" s="14"/>
      <c r="AT269" s="13"/>
      <c r="AU269" s="13"/>
      <c r="AV269" s="15"/>
      <c r="AW269" s="13"/>
      <c r="AX269" s="14"/>
      <c r="AY269" s="13"/>
      <c r="AZ269" s="13"/>
      <c r="BA269" s="15"/>
      <c r="BB269" s="13"/>
      <c r="BC269" s="14"/>
      <c r="BD269" s="13"/>
      <c r="BE269" s="13"/>
      <c r="BF269" s="15"/>
      <c r="BG269" s="13"/>
      <c r="BH269" s="14"/>
      <c r="BI269" s="13"/>
      <c r="BJ269" s="13"/>
      <c r="BK269" s="15"/>
    </row>
    <row r="270" spans="1:63" ht="51.4" customHeight="1">
      <c r="A270" s="17" t="s">
        <v>236</v>
      </c>
      <c r="B270" s="18" t="s">
        <v>237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9"/>
      <c r="R270" s="18"/>
      <c r="S270" s="18"/>
      <c r="T270" s="20">
        <f>T271</f>
        <v>10018.15</v>
      </c>
      <c r="U270" s="12"/>
      <c r="V270" s="12">
        <v>8916</v>
      </c>
      <c r="W270" s="12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4"/>
      <c r="AO270" s="13"/>
      <c r="AP270" s="13"/>
      <c r="AQ270" s="15"/>
      <c r="AR270" s="13"/>
      <c r="AS270" s="14"/>
      <c r="AT270" s="13"/>
      <c r="AU270" s="13"/>
      <c r="AV270" s="15"/>
      <c r="AW270" s="13"/>
      <c r="AX270" s="14"/>
      <c r="AY270" s="13"/>
      <c r="AZ270" s="13"/>
      <c r="BA270" s="15"/>
      <c r="BB270" s="13"/>
      <c r="BC270" s="14"/>
      <c r="BD270" s="13"/>
      <c r="BE270" s="13"/>
      <c r="BF270" s="15"/>
      <c r="BG270" s="13"/>
      <c r="BH270" s="14"/>
      <c r="BI270" s="13"/>
      <c r="BJ270" s="13"/>
      <c r="BK270" s="15"/>
    </row>
    <row r="271" spans="1:63" ht="34.15" customHeight="1">
      <c r="A271" s="17" t="s">
        <v>35</v>
      </c>
      <c r="B271" s="18" t="s">
        <v>237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9">
        <v>200</v>
      </c>
      <c r="R271" s="18"/>
      <c r="S271" s="18"/>
      <c r="T271" s="20">
        <f>T272</f>
        <v>10018.15</v>
      </c>
      <c r="U271" s="12"/>
      <c r="V271" s="12">
        <v>8916</v>
      </c>
      <c r="W271" s="12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4"/>
      <c r="AO271" s="13"/>
      <c r="AP271" s="13"/>
      <c r="AQ271" s="15"/>
      <c r="AR271" s="13"/>
      <c r="AS271" s="14"/>
      <c r="AT271" s="13"/>
      <c r="AU271" s="13"/>
      <c r="AV271" s="15"/>
      <c r="AW271" s="13"/>
      <c r="AX271" s="14"/>
      <c r="AY271" s="13"/>
      <c r="AZ271" s="13"/>
      <c r="BA271" s="15"/>
      <c r="BB271" s="13"/>
      <c r="BC271" s="14"/>
      <c r="BD271" s="13"/>
      <c r="BE271" s="13"/>
      <c r="BF271" s="15"/>
      <c r="BG271" s="13"/>
      <c r="BH271" s="14"/>
      <c r="BI271" s="13"/>
      <c r="BJ271" s="13"/>
      <c r="BK271" s="15"/>
    </row>
    <row r="272" spans="1:63" ht="34.15" customHeight="1">
      <c r="A272" s="17" t="s">
        <v>206</v>
      </c>
      <c r="B272" s="18" t="s">
        <v>237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9">
        <v>200</v>
      </c>
      <c r="R272" s="18" t="s">
        <v>119</v>
      </c>
      <c r="S272" s="18" t="s">
        <v>44</v>
      </c>
      <c r="T272" s="20">
        <v>10018.15</v>
      </c>
      <c r="U272" s="12"/>
      <c r="V272" s="12">
        <v>8916</v>
      </c>
      <c r="W272" s="12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4"/>
      <c r="AO272" s="13"/>
      <c r="AP272" s="13"/>
      <c r="AQ272" s="15"/>
      <c r="AR272" s="13"/>
      <c r="AS272" s="14"/>
      <c r="AT272" s="13"/>
      <c r="AU272" s="13"/>
      <c r="AV272" s="15"/>
      <c r="AW272" s="13"/>
      <c r="AX272" s="14"/>
      <c r="AY272" s="13"/>
      <c r="AZ272" s="13"/>
      <c r="BA272" s="15"/>
      <c r="BB272" s="13"/>
      <c r="BC272" s="14"/>
      <c r="BD272" s="13"/>
      <c r="BE272" s="13"/>
      <c r="BF272" s="15"/>
      <c r="BG272" s="13"/>
      <c r="BH272" s="14"/>
      <c r="BI272" s="13"/>
      <c r="BJ272" s="13"/>
      <c r="BK272" s="15"/>
    </row>
    <row r="273" ht="15"/>
  </sheetData>
  <mergeCells count="54">
    <mergeCell ref="Q2:T2"/>
    <mergeCell ref="Q3:T3"/>
    <mergeCell ref="Q4:T4"/>
    <mergeCell ref="Q5:T5"/>
    <mergeCell ref="AB9:AB10"/>
    <mergeCell ref="Y9:Y10"/>
    <mergeCell ref="AA9:AA10"/>
    <mergeCell ref="Z9:Z10"/>
    <mergeCell ref="BF9:BF10"/>
    <mergeCell ref="A7:AM7"/>
    <mergeCell ref="A9:A10"/>
    <mergeCell ref="AS9:AS10"/>
    <mergeCell ref="T9:T10"/>
    <mergeCell ref="B9:P10"/>
    <mergeCell ref="AJ9:AJ10"/>
    <mergeCell ref="X9:X10"/>
    <mergeCell ref="Q9:Q10"/>
    <mergeCell ref="U9:U10"/>
    <mergeCell ref="S9:S10"/>
    <mergeCell ref="R9:R10"/>
    <mergeCell ref="W9:W10"/>
    <mergeCell ref="V9:V10"/>
    <mergeCell ref="AD9:AD10"/>
    <mergeCell ref="AI9:AI10"/>
    <mergeCell ref="AW9:AW10"/>
    <mergeCell ref="AC9:AC10"/>
    <mergeCell ref="AT9:AT10"/>
    <mergeCell ref="AF9:AF10"/>
    <mergeCell ref="BD9:BD10"/>
    <mergeCell ref="AU9:AU10"/>
    <mergeCell ref="AG9:AG10"/>
    <mergeCell ref="AE9:AE10"/>
    <mergeCell ref="AM9:AM10"/>
    <mergeCell ref="AR9:AR10"/>
    <mergeCell ref="AO9:AO10"/>
    <mergeCell ref="AQ9:AQ10"/>
    <mergeCell ref="AH9:AH10"/>
    <mergeCell ref="AN9:AN10"/>
    <mergeCell ref="BH9:BH10"/>
    <mergeCell ref="BK9:BK10"/>
    <mergeCell ref="BI9:BI10"/>
    <mergeCell ref="AK9:AK10"/>
    <mergeCell ref="BB9:BB10"/>
    <mergeCell ref="AL9:AL10"/>
    <mergeCell ref="BC9:BC10"/>
    <mergeCell ref="BG9:BG10"/>
    <mergeCell ref="AZ9:AZ10"/>
    <mergeCell ref="BA9:BA10"/>
    <mergeCell ref="AP9:AP10"/>
    <mergeCell ref="AY9:AY10"/>
    <mergeCell ref="AV9:AV10"/>
    <mergeCell ref="BJ9:BJ10"/>
    <mergeCell ref="AX9:AX10"/>
    <mergeCell ref="BE9:BE10"/>
  </mergeCells>
  <pageMargins left="1.17" right="0.39" top="0.78" bottom="0.78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rep:2.54.0.443</dc:description>
  <cp:lastModifiedBy>Владелец</cp:lastModifiedBy>
  <cp:lastPrinted>2022-05-27T11:54:28Z</cp:lastPrinted>
  <dcterms:created xsi:type="dcterms:W3CDTF">2021-12-29T13:07:40Z</dcterms:created>
  <dcterms:modified xsi:type="dcterms:W3CDTF">2022-05-27T11:54:29Z</dcterms:modified>
</cp:coreProperties>
</file>