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61" i="1"/>
  <c r="H60"/>
  <c r="H59"/>
  <c r="G59"/>
  <c r="G60"/>
  <c r="F59"/>
  <c r="F60"/>
  <c r="F85" l="1"/>
  <c r="F44"/>
  <c r="F203"/>
  <c r="F204"/>
  <c r="F201"/>
  <c r="F200" s="1"/>
  <c r="F197"/>
  <c r="F198"/>
  <c r="F193"/>
  <c r="F194"/>
  <c r="H194" s="1"/>
  <c r="F191"/>
  <c r="F189"/>
  <c r="F187"/>
  <c r="F185"/>
  <c r="H185" s="1"/>
  <c r="F183"/>
  <c r="F181"/>
  <c r="F179"/>
  <c r="F174"/>
  <c r="F170"/>
  <c r="F168"/>
  <c r="F166"/>
  <c r="F163"/>
  <c r="H163" s="1"/>
  <c r="F161"/>
  <c r="F159"/>
  <c r="F156"/>
  <c r="F154"/>
  <c r="H154" s="1"/>
  <c r="F143"/>
  <c r="F140"/>
  <c r="F137"/>
  <c r="H137" s="1"/>
  <c r="F134"/>
  <c r="H134" s="1"/>
  <c r="F132"/>
  <c r="H132" s="1"/>
  <c r="F130"/>
  <c r="F122"/>
  <c r="F119"/>
  <c r="F117"/>
  <c r="F115"/>
  <c r="H115" s="1"/>
  <c r="F113"/>
  <c r="F111"/>
  <c r="F109"/>
  <c r="F107"/>
  <c r="F105"/>
  <c r="H105" s="1"/>
  <c r="F97"/>
  <c r="F102"/>
  <c r="H102" s="1"/>
  <c r="F100"/>
  <c r="F98"/>
  <c r="F95"/>
  <c r="H95" s="1"/>
  <c r="F93"/>
  <c r="F91"/>
  <c r="F89"/>
  <c r="F81"/>
  <c r="H81" s="1"/>
  <c r="F82"/>
  <c r="H82" s="1"/>
  <c r="F83"/>
  <c r="H83" s="1"/>
  <c r="F74"/>
  <c r="H74" s="1"/>
  <c r="F72"/>
  <c r="F70"/>
  <c r="F65"/>
  <c r="F38"/>
  <c r="F37" s="1"/>
  <c r="F34"/>
  <c r="F31"/>
  <c r="F27"/>
  <c r="H27" s="1"/>
  <c r="F25"/>
  <c r="F23"/>
  <c r="F16"/>
  <c r="F17"/>
  <c r="G122"/>
  <c r="H73"/>
  <c r="G143"/>
  <c r="H150"/>
  <c r="G81"/>
  <c r="G85"/>
  <c r="H86"/>
  <c r="H58"/>
  <c r="G57"/>
  <c r="G44" s="1"/>
  <c r="F57"/>
  <c r="H57" s="1"/>
  <c r="G203"/>
  <c r="G204"/>
  <c r="G201"/>
  <c r="G200" s="1"/>
  <c r="G197"/>
  <c r="G198"/>
  <c r="G194"/>
  <c r="G193" s="1"/>
  <c r="G191"/>
  <c r="G189"/>
  <c r="G187"/>
  <c r="H187" s="1"/>
  <c r="G185"/>
  <c r="G183"/>
  <c r="H183" s="1"/>
  <c r="G181"/>
  <c r="G179"/>
  <c r="G174"/>
  <c r="G170"/>
  <c r="G168"/>
  <c r="G166"/>
  <c r="G163"/>
  <c r="G161"/>
  <c r="G159"/>
  <c r="G156"/>
  <c r="H156" s="1"/>
  <c r="G154"/>
  <c r="G140"/>
  <c r="G137"/>
  <c r="G134"/>
  <c r="G132"/>
  <c r="G130"/>
  <c r="G119"/>
  <c r="G117"/>
  <c r="H117" s="1"/>
  <c r="G115"/>
  <c r="G113"/>
  <c r="H113" s="1"/>
  <c r="G111"/>
  <c r="G109"/>
  <c r="H109" s="1"/>
  <c r="G107"/>
  <c r="H107" s="1"/>
  <c r="G105"/>
  <c r="G102"/>
  <c r="G100"/>
  <c r="H100" s="1"/>
  <c r="G98"/>
  <c r="G95"/>
  <c r="G93"/>
  <c r="H93" s="1"/>
  <c r="G91"/>
  <c r="G89"/>
  <c r="G82"/>
  <c r="G83"/>
  <c r="G74"/>
  <c r="G72"/>
  <c r="G70"/>
  <c r="G65"/>
  <c r="G63"/>
  <c r="H63" s="1"/>
  <c r="G55"/>
  <c r="G53"/>
  <c r="G51"/>
  <c r="G49"/>
  <c r="H49" s="1"/>
  <c r="G47"/>
  <c r="G45"/>
  <c r="G38"/>
  <c r="G37" s="1"/>
  <c r="G34"/>
  <c r="G31"/>
  <c r="G27"/>
  <c r="G25"/>
  <c r="H25" s="1"/>
  <c r="G23"/>
  <c r="G17"/>
  <c r="H18"/>
  <c r="H19"/>
  <c r="H20"/>
  <c r="H21"/>
  <c r="H22"/>
  <c r="H24"/>
  <c r="H26"/>
  <c r="H28"/>
  <c r="H32"/>
  <c r="H33"/>
  <c r="H35"/>
  <c r="H36"/>
  <c r="H39"/>
  <c r="H40"/>
  <c r="H41"/>
  <c r="H45"/>
  <c r="H46"/>
  <c r="H47"/>
  <c r="H48"/>
  <c r="H50"/>
  <c r="H51"/>
  <c r="H52"/>
  <c r="H53"/>
  <c r="H54"/>
  <c r="H55"/>
  <c r="H56"/>
  <c r="H64"/>
  <c r="H66"/>
  <c r="H67"/>
  <c r="H68"/>
  <c r="H69"/>
  <c r="H71"/>
  <c r="H75"/>
  <c r="H76"/>
  <c r="H77"/>
  <c r="H78"/>
  <c r="H84"/>
  <c r="H87"/>
  <c r="H89"/>
  <c r="H90"/>
  <c r="H92"/>
  <c r="H94"/>
  <c r="H96"/>
  <c r="H99"/>
  <c r="H101"/>
  <c r="H103"/>
  <c r="H106"/>
  <c r="H108"/>
  <c r="H110"/>
  <c r="H112"/>
  <c r="H114"/>
  <c r="H116"/>
  <c r="H118"/>
  <c r="H120"/>
  <c r="H123"/>
  <c r="H124"/>
  <c r="H125"/>
  <c r="H127"/>
  <c r="H128"/>
  <c r="H129"/>
  <c r="H131"/>
  <c r="H133"/>
  <c r="H135"/>
  <c r="H136"/>
  <c r="H138"/>
  <c r="H141"/>
  <c r="H142"/>
  <c r="H144"/>
  <c r="H145"/>
  <c r="H146"/>
  <c r="H147"/>
  <c r="H148"/>
  <c r="H149"/>
  <c r="H151"/>
  <c r="H152"/>
  <c r="H153"/>
  <c r="H155"/>
  <c r="H157"/>
  <c r="H158"/>
  <c r="H159"/>
  <c r="H160"/>
  <c r="H161"/>
  <c r="H162"/>
  <c r="H164"/>
  <c r="H167"/>
  <c r="H169"/>
  <c r="H171"/>
  <c r="H172"/>
  <c r="H175"/>
  <c r="H176"/>
  <c r="H177"/>
  <c r="H178"/>
  <c r="H180"/>
  <c r="H182"/>
  <c r="H184"/>
  <c r="H186"/>
  <c r="H188"/>
  <c r="H189"/>
  <c r="H190"/>
  <c r="H191"/>
  <c r="H192"/>
  <c r="H195"/>
  <c r="H198"/>
  <c r="H199"/>
  <c r="H202"/>
  <c r="H205"/>
  <c r="H85" l="1"/>
  <c r="H200"/>
  <c r="H197"/>
  <c r="F196"/>
  <c r="H181"/>
  <c r="H179"/>
  <c r="F173"/>
  <c r="H174"/>
  <c r="F165"/>
  <c r="F139"/>
  <c r="H140"/>
  <c r="F121"/>
  <c r="H111"/>
  <c r="F104"/>
  <c r="G97"/>
  <c r="H97" s="1"/>
  <c r="H98"/>
  <c r="H91"/>
  <c r="H37"/>
  <c r="H34"/>
  <c r="F30"/>
  <c r="F29" s="1"/>
  <c r="F15"/>
  <c r="H203"/>
  <c r="H204"/>
  <c r="H193"/>
  <c r="H170"/>
  <c r="H168"/>
  <c r="H166"/>
  <c r="H130"/>
  <c r="H119"/>
  <c r="F88"/>
  <c r="H72"/>
  <c r="H70"/>
  <c r="F62"/>
  <c r="F43" s="1"/>
  <c r="F42" s="1"/>
  <c r="H44"/>
  <c r="H31"/>
  <c r="H23"/>
  <c r="H17"/>
  <c r="H126"/>
  <c r="H201"/>
  <c r="G139"/>
  <c r="H139" s="1"/>
  <c r="H143"/>
  <c r="G165"/>
  <c r="G196"/>
  <c r="G173"/>
  <c r="G121"/>
  <c r="H121" s="1"/>
  <c r="H122"/>
  <c r="G104"/>
  <c r="G88"/>
  <c r="G62"/>
  <c r="G43" s="1"/>
  <c r="H65"/>
  <c r="H38"/>
  <c r="G30"/>
  <c r="G16"/>
  <c r="H173" l="1"/>
  <c r="H165"/>
  <c r="H104"/>
  <c r="F79"/>
  <c r="H62"/>
  <c r="H30"/>
  <c r="G29"/>
  <c r="H29" s="1"/>
  <c r="F14"/>
  <c r="F13" s="1"/>
  <c r="G80"/>
  <c r="H80" s="1"/>
  <c r="H196"/>
  <c r="H88"/>
  <c r="G79"/>
  <c r="H16"/>
  <c r="G15"/>
  <c r="F12" l="1"/>
  <c r="H79"/>
  <c r="G14"/>
  <c r="H43"/>
  <c r="G42"/>
  <c r="H42" s="1"/>
  <c r="H15"/>
  <c r="H14" l="1"/>
  <c r="G13"/>
  <c r="G12" l="1"/>
  <c r="H12" s="1"/>
  <c r="H13"/>
</calcChain>
</file>

<file path=xl/sharedStrings.xml><?xml version="1.0" encoding="utf-8"?>
<sst xmlns="http://schemas.openxmlformats.org/spreadsheetml/2006/main" count="701" uniqueCount="260">
  <si>
    <t>тыс. руб.</t>
  </si>
  <si>
    <t>Наименование кода</t>
  </si>
  <si>
    <t>КЦСР</t>
  </si>
  <si>
    <t>КВСР</t>
  </si>
  <si>
    <t>КФСР</t>
  </si>
  <si>
    <t>КВР</t>
  </si>
  <si>
    <t>Ассигнования 2022 год</t>
  </si>
  <si>
    <t>Итого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</si>
  <si>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</si>
  <si>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</si>
  <si>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</si>
  <si>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</si>
  <si>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</si>
  <si>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</si>
  <si>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</si>
  <si>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</si>
  <si>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</si>
  <si>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работ, услуг в сфере информационно-коммуникационных технологий</t>
  </si>
  <si>
    <t>604</t>
  </si>
  <si>
    <t>0104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</si>
  <si>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</si>
  <si>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</si>
  <si>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</si>
  <si>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</si>
  <si>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</si>
  <si>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</si>
  <si>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</si>
  <si>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</si>
  <si>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</si>
  <si>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</si>
  <si>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</si>
  <si>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</si>
  <si>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0103</t>
  </si>
  <si>
    <t>123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</si>
  <si>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</si>
  <si>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</si>
  <si>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</si>
  <si>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</si>
  <si>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</si>
  <si>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</si>
  <si>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</si>
  <si>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</si>
  <si>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</si>
  <si>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</si>
  <si>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</si>
  <si>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</si>
  <si>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</si>
  <si>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</si>
  <si>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</si>
  <si>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</si>
  <si>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</si>
  <si>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</si>
  <si>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</si>
  <si>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</si>
  <si>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</si>
  <si>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</si>
  <si>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</si>
  <si>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</si>
  <si>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</si>
  <si>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</si>
  <si>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</si>
  <si>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</si>
  <si>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</t>
  </si>
  <si>
    <t>0501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</si>
  <si>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</si>
  <si>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</si>
  <si>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</si>
  <si>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0106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</si>
  <si>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</si>
  <si>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</si>
  <si>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</si>
  <si>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</si>
  <si>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</si>
  <si>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</si>
  <si>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0502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</si>
  <si>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</si>
  <si>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</si>
  <si>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</si>
  <si>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</si>
  <si>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</si>
  <si>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</si>
  <si>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</si>
  <si>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0111</t>
  </si>
  <si>
    <t>870</t>
  </si>
  <si>
    <t>Проведение прочих мероприятий организационного характера</t>
  </si>
  <si>
    <t>62Д0215050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</si>
  <si>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</si>
  <si>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</si>
  <si>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</si>
  <si>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</si>
  <si>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</si>
  <si>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</si>
  <si>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</si>
  <si>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</si>
  <si>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</si>
  <si>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</si>
  <si>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</si>
  <si>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</si>
  <si>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</si>
  <si>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</si>
  <si>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0203</t>
  </si>
  <si>
    <t>Программная часть городских поселений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</si>
  <si>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</si>
  <si>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</si>
  <si>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</si>
  <si>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</si>
  <si>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</si>
  <si>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</si>
  <si>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</si>
  <si>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</si>
  <si>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</si>
  <si>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</si>
  <si>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0503</t>
  </si>
  <si>
    <t>612</t>
  </si>
  <si>
    <t>Комплексы процессных мероприятий</t>
  </si>
  <si>
    <t>8140000000</t>
  </si>
  <si>
    <t>Комплекс процессных мероприятий "Создание условий для экономического развития"</t>
  </si>
  <si>
    <t>8140100000</t>
  </si>
  <si>
    <t>Мероприятия в области строительства, архитектуры и градостроительства</t>
  </si>
  <si>
    <t>8140115170</t>
  </si>
  <si>
    <t>0412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</si>
  <si>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</si>
  <si>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</si>
  <si>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</si>
  <si>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</si>
  <si>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Содействие созданию условий для развития сельского хозяйства</t>
  </si>
  <si>
    <t>8140115520</t>
  </si>
  <si>
    <t>0405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</si>
  <si>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</si>
  <si>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</si>
  <si>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</si>
  <si>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</si>
  <si>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</si>
  <si>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</si>
  <si>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</si>
  <si>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0310</t>
  </si>
  <si>
    <t>Обеспечение первичных мер пожарной безопасности</t>
  </si>
  <si>
    <t>8140215120</t>
  </si>
  <si>
    <t>0314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</si>
  <si>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</si>
  <si>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</si>
  <si>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</si>
  <si>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</si>
  <si>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0409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</si>
  <si>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</si>
  <si>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</si>
  <si>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</si>
  <si>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</si>
  <si>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</si>
  <si>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</si>
  <si>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</si>
  <si>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</si>
  <si>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</si>
  <si>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</si>
  <si>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</si>
  <si>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</si>
  <si>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</si>
  <si>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</si>
  <si>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"Жилищно-коммунальное хозяйство"</t>
  </si>
  <si>
    <t>8140400000</t>
  </si>
  <si>
    <t>Обеспечение деятельности подведомственных учреждений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</si>
  <si>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</si>
  <si>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</si>
  <si>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</si>
  <si>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</si>
  <si>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</si>
  <si>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</si>
  <si>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</si>
  <si>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</si>
  <si>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</si>
  <si>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</si>
  <si>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Мероприятия в области коммунального хозяйства</t>
  </si>
  <si>
    <t>8140415220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</si>
  <si>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</si>
  <si>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</si>
  <si>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</si>
  <si>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</si>
  <si>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</si>
  <si>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</si>
  <si>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</si>
  <si>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</si>
  <si>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</si>
  <si>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</si>
  <si>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</si>
  <si>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</si>
  <si>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</si>
  <si>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</si>
  <si>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</si>
  <si>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</si>
  <si>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</si>
  <si>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</si>
  <si>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</si>
  <si>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</si>
  <si>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</si>
  <si>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</si>
  <si>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</si>
  <si>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</si>
  <si>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</si>
  <si>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</si>
  <si>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</si>
  <si>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0707</t>
  </si>
  <si>
    <t>Организация и проведение мероприятий в области физической культуры и спорта</t>
  </si>
  <si>
    <t>8140615340</t>
  </si>
  <si>
    <t>1102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</si>
  <si>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</si>
  <si>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</si>
  <si>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</si>
  <si>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</si>
  <si>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</si>
  <si>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</si>
  <si>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</si>
  <si>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</si>
  <si>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</si>
  <si>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</si>
  <si>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</si>
  <si>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</si>
  <si>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</si>
  <si>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</si>
  <si>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</si>
  <si>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</si>
  <si>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</si>
  <si>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</si>
  <si>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</si>
  <si>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</si>
  <si>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</si>
  <si>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</si>
  <si>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</si>
  <si>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</si>
  <si>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</si>
  <si>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</si>
  <si>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</si>
  <si>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</si>
  <si>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</si>
  <si>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</si>
  <si>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</si>
  <si>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</si>
  <si>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</si>
  <si>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</si>
  <si>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</si>
  <si>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</si>
  <si>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</si>
  <si>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2022 год</t>
  </si>
  <si>
    <t>Изменения в  2022 году</t>
  </si>
  <si>
    <t>Уточненный бюджет на 2022 год</t>
  </si>
  <si>
    <t>к решению Совета депутатов</t>
  </si>
  <si>
    <t>Вырицкого городского поселения</t>
  </si>
  <si>
    <t>Проведение местных выборов и референдумов</t>
  </si>
  <si>
    <t>Специальные расходы</t>
  </si>
  <si>
    <t>62Д0111070</t>
  </si>
  <si>
    <t>0107</t>
  </si>
  <si>
    <t>800</t>
  </si>
  <si>
    <t>Государственная поддержка закупки контейнеров для раздельного накопления твердых коммунальных отходов</t>
  </si>
  <si>
    <t>811G252690</t>
  </si>
  <si>
    <t>Бюджетные инвестиции в объекты капитального строительства</t>
  </si>
  <si>
    <t>414</t>
  </si>
  <si>
    <t>Приложение №11.1</t>
  </si>
  <si>
    <t>Обучение и повышение квалификации работников</t>
  </si>
  <si>
    <t>62Д0116271</t>
  </si>
  <si>
    <t>0705</t>
  </si>
  <si>
    <t>№242 от 22.12.2022г.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</si>
</sst>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0" fontId="7" fillId="0" borderId="0" xfId="0" applyFont="1"/>
    <xf numFmtId="0" fontId="8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0" fontId="8" fillId="5" borderId="1" xfId="0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5" fillId="5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5"/>
  <sheetViews>
    <sheetView showGridLines="0" tabSelected="1" workbookViewId="0">
      <selection activeCell="F6" sqref="F6"/>
    </sheetView>
  </sheetViews>
  <sheetFormatPr defaultRowHeight="12.75" customHeight="1" outlineLevelRow="7"/>
  <cols>
    <col min="1" max="1" width="30.7109375" customWidth="1"/>
    <col min="2" max="2" width="20.7109375" customWidth="1"/>
    <col min="3" max="5" width="10.28515625" customWidth="1"/>
    <col min="6" max="6" width="15.42578125" customWidth="1"/>
    <col min="7" max="7" width="13.140625" customWidth="1"/>
    <col min="8" max="8" width="13.5703125" customWidth="1"/>
    <col min="9" max="10" width="9.140625" customWidth="1"/>
  </cols>
  <sheetData>
    <row r="1" spans="1:10" ht="17.25" customHeight="1">
      <c r="H1" s="21"/>
    </row>
    <row r="2" spans="1:10">
      <c r="A2" s="51"/>
      <c r="B2" s="51"/>
      <c r="C2" s="51"/>
      <c r="D2" s="51"/>
      <c r="E2" s="51"/>
      <c r="F2" s="51"/>
      <c r="G2" s="56" t="s">
        <v>255</v>
      </c>
      <c r="H2" s="56"/>
      <c r="I2" s="1"/>
      <c r="J2" s="1"/>
    </row>
    <row r="3" spans="1:10">
      <c r="A3" s="17"/>
      <c r="B3" s="18"/>
      <c r="C3" s="18"/>
      <c r="D3" s="18"/>
      <c r="E3" s="18"/>
      <c r="F3" s="56" t="s">
        <v>244</v>
      </c>
      <c r="G3" s="56"/>
      <c r="H3" s="56"/>
      <c r="I3" s="1"/>
      <c r="J3" s="1"/>
    </row>
    <row r="4" spans="1:10" ht="14.25">
      <c r="A4" s="19"/>
      <c r="B4" s="19"/>
      <c r="C4" s="19"/>
      <c r="D4" s="19"/>
      <c r="E4" s="19"/>
      <c r="F4" s="56" t="s">
        <v>245</v>
      </c>
      <c r="G4" s="56"/>
      <c r="H4" s="56"/>
      <c r="I4" s="2"/>
      <c r="J4" s="2"/>
    </row>
    <row r="5" spans="1:10" ht="14.25">
      <c r="A5" s="19"/>
      <c r="B5" s="19"/>
      <c r="C5" s="19"/>
      <c r="D5" s="19"/>
      <c r="E5" s="20"/>
      <c r="F5" s="56" t="s">
        <v>259</v>
      </c>
      <c r="G5" s="56"/>
      <c r="H5" s="56"/>
      <c r="I5" s="2"/>
      <c r="J5" s="2"/>
    </row>
    <row r="6" spans="1:10" ht="14.25">
      <c r="A6" s="19"/>
      <c r="B6" s="19"/>
      <c r="C6" s="19"/>
      <c r="D6" s="19"/>
      <c r="E6" s="20"/>
      <c r="F6" s="16"/>
      <c r="G6" s="16"/>
      <c r="H6" s="16"/>
      <c r="I6" s="2"/>
      <c r="J6" s="2"/>
    </row>
    <row r="7" spans="1:10">
      <c r="A7" s="54" t="s">
        <v>241</v>
      </c>
      <c r="B7" s="55"/>
      <c r="C7" s="55"/>
      <c r="D7" s="55"/>
      <c r="E7" s="55"/>
      <c r="F7" s="55"/>
      <c r="G7" s="55"/>
      <c r="H7" s="55"/>
      <c r="I7" s="1"/>
      <c r="J7" s="1"/>
    </row>
    <row r="8" spans="1:10" ht="42" customHeight="1">
      <c r="A8" s="55"/>
      <c r="B8" s="55"/>
      <c r="C8" s="55"/>
      <c r="D8" s="55"/>
      <c r="E8" s="55"/>
      <c r="F8" s="55"/>
      <c r="G8" s="55"/>
      <c r="H8" s="55"/>
      <c r="I8" s="3"/>
      <c r="J8" s="3"/>
    </row>
    <row r="9" spans="1:10">
      <c r="A9" s="52"/>
      <c r="B9" s="53"/>
      <c r="C9" s="53"/>
      <c r="D9" s="53"/>
      <c r="E9" s="53"/>
      <c r="F9" s="53"/>
      <c r="G9" s="53"/>
    </row>
    <row r="10" spans="1:10">
      <c r="B10" s="4"/>
      <c r="C10" s="4"/>
      <c r="D10" s="4"/>
      <c r="E10" s="4"/>
      <c r="F10" s="4"/>
      <c r="G10" s="4"/>
      <c r="H10" s="16" t="s">
        <v>0</v>
      </c>
      <c r="I10" s="1"/>
      <c r="J10" s="1"/>
    </row>
    <row r="11" spans="1:10" ht="31.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242</v>
      </c>
      <c r="H11" s="5" t="s">
        <v>243</v>
      </c>
    </row>
    <row r="12" spans="1:10">
      <c r="A12" s="6" t="s">
        <v>7</v>
      </c>
      <c r="B12" s="7"/>
      <c r="C12" s="7"/>
      <c r="D12" s="7"/>
      <c r="E12" s="7"/>
      <c r="F12" s="8">
        <f>F13+F79</f>
        <v>197419.83000000002</v>
      </c>
      <c r="G12" s="22">
        <f>G13+G79</f>
        <v>999.99999999999977</v>
      </c>
      <c r="H12" s="23">
        <f>F12+G12</f>
        <v>198419.83000000002</v>
      </c>
    </row>
    <row r="13" spans="1:10" ht="22.5">
      <c r="A13" s="24" t="s">
        <v>8</v>
      </c>
      <c r="B13" s="25" t="s">
        <v>9</v>
      </c>
      <c r="C13" s="25"/>
      <c r="D13" s="25"/>
      <c r="E13" s="25"/>
      <c r="F13" s="26">
        <f>F14+F42</f>
        <v>33317.42</v>
      </c>
      <c r="G13" s="27">
        <f>G14+G42</f>
        <v>218.45</v>
      </c>
      <c r="H13" s="28">
        <f t="shared" ref="H13:H81" si="0">F13+G13</f>
        <v>33535.869999999995</v>
      </c>
    </row>
    <row r="14" spans="1:10" ht="22.5" outlineLevel="1">
      <c r="A14" s="38" t="s">
        <v>10</v>
      </c>
      <c r="B14" s="39" t="s">
        <v>11</v>
      </c>
      <c r="C14" s="39"/>
      <c r="D14" s="39"/>
      <c r="E14" s="39"/>
      <c r="F14" s="40">
        <f>F15+F29</f>
        <v>25414.819999999996</v>
      </c>
      <c r="G14" s="41">
        <f>G15+G29</f>
        <v>-16.549999999999997</v>
      </c>
      <c r="H14" s="42">
        <f t="shared" si="0"/>
        <v>25398.269999999997</v>
      </c>
    </row>
    <row r="15" spans="1:10" ht="33.75" outlineLevel="2">
      <c r="A15" s="9" t="s">
        <v>12</v>
      </c>
      <c r="B15" s="10" t="s">
        <v>13</v>
      </c>
      <c r="C15" s="10"/>
      <c r="D15" s="10"/>
      <c r="E15" s="10"/>
      <c r="F15" s="11">
        <f>F16+F23+F25+F27</f>
        <v>3816.66</v>
      </c>
      <c r="G15" s="22">
        <f>G16</f>
        <v>-16.549999999999997</v>
      </c>
      <c r="H15" s="23">
        <f t="shared" si="0"/>
        <v>3800.1099999999997</v>
      </c>
    </row>
    <row r="16" spans="1:10" ht="22.5" outlineLevel="3">
      <c r="A16" s="9" t="s">
        <v>14</v>
      </c>
      <c r="B16" s="10" t="s">
        <v>15</v>
      </c>
      <c r="C16" s="10"/>
      <c r="D16" s="10"/>
      <c r="E16" s="10"/>
      <c r="F16" s="11">
        <f>F17</f>
        <v>3659.62</v>
      </c>
      <c r="G16" s="22">
        <f>G17+G23+G25+G27</f>
        <v>-16.549999999999997</v>
      </c>
      <c r="H16" s="23">
        <f t="shared" si="0"/>
        <v>3643.0699999999997</v>
      </c>
    </row>
    <row r="17" spans="1:8" ht="22.5" outlineLevel="4">
      <c r="A17" s="9" t="s">
        <v>10</v>
      </c>
      <c r="B17" s="10" t="s">
        <v>16</v>
      </c>
      <c r="C17" s="10"/>
      <c r="D17" s="10"/>
      <c r="E17" s="10"/>
      <c r="F17" s="11">
        <f>SUM(F18:F22)</f>
        <v>3659.62</v>
      </c>
      <c r="G17" s="22">
        <f>SUM(G18:G22)</f>
        <v>7.4</v>
      </c>
      <c r="H17" s="23">
        <f t="shared" si="0"/>
        <v>3667.02</v>
      </c>
    </row>
    <row r="18" spans="1:8" ht="33.75" outlineLevel="7">
      <c r="A18" s="12" t="s">
        <v>17</v>
      </c>
      <c r="B18" s="13" t="s">
        <v>16</v>
      </c>
      <c r="C18" s="13" t="s">
        <v>18</v>
      </c>
      <c r="D18" s="13" t="s">
        <v>19</v>
      </c>
      <c r="E18" s="13" t="s">
        <v>20</v>
      </c>
      <c r="F18" s="14">
        <v>1540.5</v>
      </c>
      <c r="G18" s="22">
        <v>0</v>
      </c>
      <c r="H18" s="23">
        <f t="shared" si="0"/>
        <v>1540.5</v>
      </c>
    </row>
    <row r="19" spans="1:8" outlineLevel="7">
      <c r="A19" s="12" t="s">
        <v>21</v>
      </c>
      <c r="B19" s="13" t="s">
        <v>16</v>
      </c>
      <c r="C19" s="13" t="s">
        <v>18</v>
      </c>
      <c r="D19" s="13" t="s">
        <v>19</v>
      </c>
      <c r="E19" s="13" t="s">
        <v>22</v>
      </c>
      <c r="F19" s="14">
        <v>1401.52</v>
      </c>
      <c r="G19" s="22">
        <v>10</v>
      </c>
      <c r="H19" s="23">
        <f t="shared" si="0"/>
        <v>1411.52</v>
      </c>
    </row>
    <row r="20" spans="1:8" outlineLevel="7">
      <c r="A20" s="12" t="s">
        <v>23</v>
      </c>
      <c r="B20" s="13" t="s">
        <v>16</v>
      </c>
      <c r="C20" s="13" t="s">
        <v>18</v>
      </c>
      <c r="D20" s="13" t="s">
        <v>19</v>
      </c>
      <c r="E20" s="13" t="s">
        <v>24</v>
      </c>
      <c r="F20" s="14">
        <v>715</v>
      </c>
      <c r="G20" s="22">
        <v>0</v>
      </c>
      <c r="H20" s="23">
        <f t="shared" si="0"/>
        <v>715</v>
      </c>
    </row>
    <row r="21" spans="1:8" ht="22.5" outlineLevel="7">
      <c r="A21" s="12" t="s">
        <v>25</v>
      </c>
      <c r="B21" s="13" t="s">
        <v>16</v>
      </c>
      <c r="C21" s="13" t="s">
        <v>18</v>
      </c>
      <c r="D21" s="13" t="s">
        <v>19</v>
      </c>
      <c r="E21" s="13" t="s">
        <v>26</v>
      </c>
      <c r="F21" s="14">
        <v>0</v>
      </c>
      <c r="G21" s="22">
        <v>0</v>
      </c>
      <c r="H21" s="23">
        <f t="shared" si="0"/>
        <v>0</v>
      </c>
    </row>
    <row r="22" spans="1:8" outlineLevel="7">
      <c r="A22" s="12" t="s">
        <v>27</v>
      </c>
      <c r="B22" s="13" t="s">
        <v>16</v>
      </c>
      <c r="C22" s="13" t="s">
        <v>18</v>
      </c>
      <c r="D22" s="13" t="s">
        <v>19</v>
      </c>
      <c r="E22" s="13" t="s">
        <v>28</v>
      </c>
      <c r="F22" s="14">
        <v>2.6</v>
      </c>
      <c r="G22" s="22">
        <v>-2.6</v>
      </c>
      <c r="H22" s="23">
        <f t="shared" si="0"/>
        <v>0</v>
      </c>
    </row>
    <row r="23" spans="1:8" ht="33.75" outlineLevel="4">
      <c r="A23" s="9" t="s">
        <v>29</v>
      </c>
      <c r="B23" s="10" t="s">
        <v>30</v>
      </c>
      <c r="C23" s="10"/>
      <c r="D23" s="10"/>
      <c r="E23" s="10"/>
      <c r="F23" s="11">
        <f>F24</f>
        <v>0</v>
      </c>
      <c r="G23" s="22">
        <f>G24</f>
        <v>0</v>
      </c>
      <c r="H23" s="23">
        <f t="shared" si="0"/>
        <v>0</v>
      </c>
    </row>
    <row r="24" spans="1:8" ht="33.75" outlineLevel="7">
      <c r="A24" s="12" t="s">
        <v>31</v>
      </c>
      <c r="B24" s="13" t="s">
        <v>30</v>
      </c>
      <c r="C24" s="13" t="s">
        <v>18</v>
      </c>
      <c r="D24" s="13" t="s">
        <v>32</v>
      </c>
      <c r="E24" s="13" t="s">
        <v>33</v>
      </c>
      <c r="F24" s="14">
        <v>0</v>
      </c>
      <c r="G24" s="22">
        <v>0</v>
      </c>
      <c r="H24" s="23">
        <f t="shared" si="0"/>
        <v>0</v>
      </c>
    </row>
    <row r="25" spans="1:8" ht="22.5" outlineLevel="4">
      <c r="A25" s="9" t="s">
        <v>34</v>
      </c>
      <c r="B25" s="10" t="s">
        <v>35</v>
      </c>
      <c r="C25" s="10"/>
      <c r="D25" s="10"/>
      <c r="E25" s="10"/>
      <c r="F25" s="11">
        <f>F26</f>
        <v>150</v>
      </c>
      <c r="G25" s="22">
        <f>G26</f>
        <v>-23.95</v>
      </c>
      <c r="H25" s="23">
        <f t="shared" si="0"/>
        <v>126.05</v>
      </c>
    </row>
    <row r="26" spans="1:8" outlineLevel="7">
      <c r="A26" s="12" t="s">
        <v>21</v>
      </c>
      <c r="B26" s="13" t="s">
        <v>35</v>
      </c>
      <c r="C26" s="13" t="s">
        <v>18</v>
      </c>
      <c r="D26" s="13" t="s">
        <v>19</v>
      </c>
      <c r="E26" s="13" t="s">
        <v>22</v>
      </c>
      <c r="F26" s="14">
        <v>150</v>
      </c>
      <c r="G26" s="22">
        <v>-23.95</v>
      </c>
      <c r="H26" s="23">
        <f t="shared" si="0"/>
        <v>126.05</v>
      </c>
    </row>
    <row r="27" spans="1:8" ht="33.75" outlineLevel="4">
      <c r="A27" s="9" t="s">
        <v>36</v>
      </c>
      <c r="B27" s="10" t="s">
        <v>37</v>
      </c>
      <c r="C27" s="10"/>
      <c r="D27" s="10"/>
      <c r="E27" s="10"/>
      <c r="F27" s="11">
        <f>F28</f>
        <v>7.04</v>
      </c>
      <c r="G27" s="22">
        <f>G28</f>
        <v>0</v>
      </c>
      <c r="H27" s="23">
        <f t="shared" si="0"/>
        <v>7.04</v>
      </c>
    </row>
    <row r="28" spans="1:8" outlineLevel="7">
      <c r="A28" s="12" t="s">
        <v>21</v>
      </c>
      <c r="B28" s="13" t="s">
        <v>37</v>
      </c>
      <c r="C28" s="13" t="s">
        <v>18</v>
      </c>
      <c r="D28" s="13" t="s">
        <v>19</v>
      </c>
      <c r="E28" s="13" t="s">
        <v>22</v>
      </c>
      <c r="F28" s="14">
        <v>7.04</v>
      </c>
      <c r="G28" s="22"/>
      <c r="H28" s="23">
        <f t="shared" si="0"/>
        <v>7.04</v>
      </c>
    </row>
    <row r="29" spans="1:8" ht="22.5" outlineLevel="2">
      <c r="A29" s="9" t="s">
        <v>38</v>
      </c>
      <c r="B29" s="10" t="s">
        <v>39</v>
      </c>
      <c r="C29" s="10"/>
      <c r="D29" s="10"/>
      <c r="E29" s="10"/>
      <c r="F29" s="11">
        <f>F30+F37</f>
        <v>21598.159999999996</v>
      </c>
      <c r="G29" s="22">
        <f>G30+G37</f>
        <v>0</v>
      </c>
      <c r="H29" s="23">
        <f t="shared" si="0"/>
        <v>21598.159999999996</v>
      </c>
    </row>
    <row r="30" spans="1:8" ht="22.5" outlineLevel="3">
      <c r="A30" s="9" t="s">
        <v>40</v>
      </c>
      <c r="B30" s="10" t="s">
        <v>41</v>
      </c>
      <c r="C30" s="10"/>
      <c r="D30" s="10"/>
      <c r="E30" s="10"/>
      <c r="F30" s="11">
        <f>F31+F34</f>
        <v>17429.099999999999</v>
      </c>
      <c r="G30" s="22">
        <f>G31+G34</f>
        <v>0</v>
      </c>
      <c r="H30" s="23">
        <f t="shared" si="0"/>
        <v>17429.099999999999</v>
      </c>
    </row>
    <row r="31" spans="1:8" ht="22.5" outlineLevel="4">
      <c r="A31" s="9" t="s">
        <v>40</v>
      </c>
      <c r="B31" s="10" t="s">
        <v>42</v>
      </c>
      <c r="C31" s="10"/>
      <c r="D31" s="10"/>
      <c r="E31" s="10"/>
      <c r="F31" s="11">
        <f>SUM(F32:F33)</f>
        <v>15580</v>
      </c>
      <c r="G31" s="22">
        <f>SUM(G32:G33)</f>
        <v>0</v>
      </c>
      <c r="H31" s="23">
        <f t="shared" si="0"/>
        <v>15580</v>
      </c>
    </row>
    <row r="32" spans="1:8" ht="22.5" outlineLevel="7">
      <c r="A32" s="12" t="s">
        <v>43</v>
      </c>
      <c r="B32" s="13" t="s">
        <v>42</v>
      </c>
      <c r="C32" s="13" t="s">
        <v>18</v>
      </c>
      <c r="D32" s="13" t="s">
        <v>19</v>
      </c>
      <c r="E32" s="13" t="s">
        <v>44</v>
      </c>
      <c r="F32" s="14">
        <v>12010</v>
      </c>
      <c r="G32" s="22">
        <v>0</v>
      </c>
      <c r="H32" s="23">
        <f t="shared" si="0"/>
        <v>12010</v>
      </c>
    </row>
    <row r="33" spans="1:8" ht="67.5" outlineLevel="7">
      <c r="A33" s="12" t="s">
        <v>45</v>
      </c>
      <c r="B33" s="13" t="s">
        <v>42</v>
      </c>
      <c r="C33" s="13" t="s">
        <v>18</v>
      </c>
      <c r="D33" s="13" t="s">
        <v>19</v>
      </c>
      <c r="E33" s="13" t="s">
        <v>46</v>
      </c>
      <c r="F33" s="14">
        <v>3570</v>
      </c>
      <c r="G33" s="22">
        <v>0</v>
      </c>
      <c r="H33" s="23">
        <f t="shared" si="0"/>
        <v>3570</v>
      </c>
    </row>
    <row r="34" spans="1:8" ht="22.5" outlineLevel="4">
      <c r="A34" s="9" t="s">
        <v>47</v>
      </c>
      <c r="B34" s="10" t="s">
        <v>48</v>
      </c>
      <c r="C34" s="10"/>
      <c r="D34" s="10"/>
      <c r="E34" s="10"/>
      <c r="F34" s="11">
        <f>SUM(F35:F36)</f>
        <v>1849.1</v>
      </c>
      <c r="G34" s="22">
        <f>SUM(G35:G36)</f>
        <v>0</v>
      </c>
      <c r="H34" s="23">
        <f t="shared" si="0"/>
        <v>1849.1</v>
      </c>
    </row>
    <row r="35" spans="1:8" ht="22.5" outlineLevel="7">
      <c r="A35" s="12" t="s">
        <v>43</v>
      </c>
      <c r="B35" s="13" t="s">
        <v>48</v>
      </c>
      <c r="C35" s="13" t="s">
        <v>18</v>
      </c>
      <c r="D35" s="13" t="s">
        <v>19</v>
      </c>
      <c r="E35" s="13" t="s">
        <v>44</v>
      </c>
      <c r="F35" s="14">
        <v>1430</v>
      </c>
      <c r="G35" s="22">
        <v>0</v>
      </c>
      <c r="H35" s="23">
        <f t="shared" si="0"/>
        <v>1430</v>
      </c>
    </row>
    <row r="36" spans="1:8" ht="67.5" outlineLevel="7">
      <c r="A36" s="12" t="s">
        <v>45</v>
      </c>
      <c r="B36" s="13" t="s">
        <v>48</v>
      </c>
      <c r="C36" s="13" t="s">
        <v>18</v>
      </c>
      <c r="D36" s="13" t="s">
        <v>19</v>
      </c>
      <c r="E36" s="13" t="s">
        <v>46</v>
      </c>
      <c r="F36" s="14">
        <v>419.1</v>
      </c>
      <c r="G36" s="22">
        <v>0</v>
      </c>
      <c r="H36" s="23">
        <f t="shared" si="0"/>
        <v>419.1</v>
      </c>
    </row>
    <row r="37" spans="1:8" ht="45" outlineLevel="3">
      <c r="A37" s="9" t="s">
        <v>49</v>
      </c>
      <c r="B37" s="10" t="s">
        <v>50</v>
      </c>
      <c r="C37" s="10"/>
      <c r="D37" s="10"/>
      <c r="E37" s="10"/>
      <c r="F37" s="11">
        <f>F38</f>
        <v>4169.0599999999995</v>
      </c>
      <c r="G37" s="22">
        <f>G38</f>
        <v>0</v>
      </c>
      <c r="H37" s="23">
        <f t="shared" si="0"/>
        <v>4169.0599999999995</v>
      </c>
    </row>
    <row r="38" spans="1:8" ht="45" outlineLevel="4">
      <c r="A38" s="9" t="s">
        <v>49</v>
      </c>
      <c r="B38" s="10" t="s">
        <v>51</v>
      </c>
      <c r="C38" s="10"/>
      <c r="D38" s="10"/>
      <c r="E38" s="10"/>
      <c r="F38" s="11">
        <f>SUM(F39:F41)</f>
        <v>4169.0599999999995</v>
      </c>
      <c r="G38" s="22">
        <f>SUM(G39:G41)</f>
        <v>0</v>
      </c>
      <c r="H38" s="23">
        <f t="shared" si="0"/>
        <v>4169.0599999999995</v>
      </c>
    </row>
    <row r="39" spans="1:8" ht="22.5" outlineLevel="7">
      <c r="A39" s="12" t="s">
        <v>43</v>
      </c>
      <c r="B39" s="13" t="s">
        <v>51</v>
      </c>
      <c r="C39" s="13" t="s">
        <v>18</v>
      </c>
      <c r="D39" s="13" t="s">
        <v>19</v>
      </c>
      <c r="E39" s="13" t="s">
        <v>44</v>
      </c>
      <c r="F39" s="14">
        <v>3210</v>
      </c>
      <c r="G39" s="22">
        <v>0</v>
      </c>
      <c r="H39" s="23">
        <f t="shared" si="0"/>
        <v>3210</v>
      </c>
    </row>
    <row r="40" spans="1:8" ht="45" outlineLevel="7">
      <c r="A40" s="12" t="s">
        <v>52</v>
      </c>
      <c r="B40" s="13" t="s">
        <v>51</v>
      </c>
      <c r="C40" s="13" t="s">
        <v>18</v>
      </c>
      <c r="D40" s="13" t="s">
        <v>19</v>
      </c>
      <c r="E40" s="13" t="s">
        <v>53</v>
      </c>
      <c r="F40" s="14">
        <v>2.5</v>
      </c>
      <c r="G40" s="22"/>
      <c r="H40" s="23">
        <f t="shared" si="0"/>
        <v>2.5</v>
      </c>
    </row>
    <row r="41" spans="1:8" ht="67.5" outlineLevel="7">
      <c r="A41" s="12" t="s">
        <v>45</v>
      </c>
      <c r="B41" s="13" t="s">
        <v>51</v>
      </c>
      <c r="C41" s="13" t="s">
        <v>18</v>
      </c>
      <c r="D41" s="13" t="s">
        <v>19</v>
      </c>
      <c r="E41" s="13" t="s">
        <v>46</v>
      </c>
      <c r="F41" s="14">
        <v>956.56</v>
      </c>
      <c r="G41" s="22">
        <v>0</v>
      </c>
      <c r="H41" s="23">
        <f t="shared" si="0"/>
        <v>956.56</v>
      </c>
    </row>
    <row r="42" spans="1:8" outlineLevel="1">
      <c r="A42" s="38" t="s">
        <v>54</v>
      </c>
      <c r="B42" s="39" t="s">
        <v>55</v>
      </c>
      <c r="C42" s="39"/>
      <c r="D42" s="39"/>
      <c r="E42" s="39"/>
      <c r="F42" s="40">
        <f>F43</f>
        <v>7902.6</v>
      </c>
      <c r="G42" s="41">
        <f>G43</f>
        <v>235</v>
      </c>
      <c r="H42" s="42">
        <f t="shared" si="0"/>
        <v>8137.6</v>
      </c>
    </row>
    <row r="43" spans="1:8" outlineLevel="2">
      <c r="A43" s="9" t="s">
        <v>56</v>
      </c>
      <c r="B43" s="10" t="s">
        <v>57</v>
      </c>
      <c r="C43" s="10"/>
      <c r="D43" s="10"/>
      <c r="E43" s="10"/>
      <c r="F43" s="11">
        <f>F44+F62</f>
        <v>7902.6</v>
      </c>
      <c r="G43" s="22">
        <f>G44+G62+G59</f>
        <v>235</v>
      </c>
      <c r="H43" s="23">
        <f t="shared" si="0"/>
        <v>8137.6</v>
      </c>
    </row>
    <row r="44" spans="1:8" ht="22.5" outlineLevel="3">
      <c r="A44" s="9" t="s">
        <v>58</v>
      </c>
      <c r="B44" s="10" t="s">
        <v>59</v>
      </c>
      <c r="C44" s="10"/>
      <c r="D44" s="10"/>
      <c r="E44" s="10"/>
      <c r="F44" s="11">
        <f>F45+F47+F49+F51+F53+F55+F57</f>
        <v>1844.27</v>
      </c>
      <c r="G44" s="22">
        <f>G45+G47+G49+G51+G53+G55+G57</f>
        <v>0</v>
      </c>
      <c r="H44" s="23">
        <f t="shared" si="0"/>
        <v>1844.27</v>
      </c>
    </row>
    <row r="45" spans="1:8" ht="33.75" outlineLevel="4">
      <c r="A45" s="9" t="s">
        <v>60</v>
      </c>
      <c r="B45" s="10" t="s">
        <v>61</v>
      </c>
      <c r="C45" s="10"/>
      <c r="D45" s="10"/>
      <c r="E45" s="10"/>
      <c r="F45" s="11">
        <v>154.04</v>
      </c>
      <c r="G45" s="22">
        <f>G46</f>
        <v>0</v>
      </c>
      <c r="H45" s="23">
        <f t="shared" si="0"/>
        <v>154.04</v>
      </c>
    </row>
    <row r="46" spans="1:8" outlineLevel="7">
      <c r="A46" s="12" t="s">
        <v>62</v>
      </c>
      <c r="B46" s="13" t="s">
        <v>61</v>
      </c>
      <c r="C46" s="13" t="s">
        <v>18</v>
      </c>
      <c r="D46" s="13" t="s">
        <v>63</v>
      </c>
      <c r="E46" s="13" t="s">
        <v>64</v>
      </c>
      <c r="F46" s="14">
        <v>154.04</v>
      </c>
      <c r="G46" s="22"/>
      <c r="H46" s="23">
        <f t="shared" si="0"/>
        <v>154.04</v>
      </c>
    </row>
    <row r="47" spans="1:8" ht="56.25" outlineLevel="4">
      <c r="A47" s="9" t="s">
        <v>65</v>
      </c>
      <c r="B47" s="10" t="s">
        <v>66</v>
      </c>
      <c r="C47" s="10"/>
      <c r="D47" s="10"/>
      <c r="E47" s="10"/>
      <c r="F47" s="11">
        <v>187.4</v>
      </c>
      <c r="G47" s="22">
        <f>G48</f>
        <v>0</v>
      </c>
      <c r="H47" s="23">
        <f t="shared" si="0"/>
        <v>187.4</v>
      </c>
    </row>
    <row r="48" spans="1:8" outlineLevel="7">
      <c r="A48" s="12" t="s">
        <v>62</v>
      </c>
      <c r="B48" s="13" t="s">
        <v>66</v>
      </c>
      <c r="C48" s="13" t="s">
        <v>18</v>
      </c>
      <c r="D48" s="13" t="s">
        <v>67</v>
      </c>
      <c r="E48" s="13" t="s">
        <v>64</v>
      </c>
      <c r="F48" s="14">
        <v>187.4</v>
      </c>
      <c r="G48" s="22"/>
      <c r="H48" s="23">
        <f t="shared" si="0"/>
        <v>187.4</v>
      </c>
    </row>
    <row r="49" spans="1:8" ht="45" outlineLevel="4">
      <c r="A49" s="9" t="s">
        <v>68</v>
      </c>
      <c r="B49" s="10" t="s">
        <v>69</v>
      </c>
      <c r="C49" s="10"/>
      <c r="D49" s="10"/>
      <c r="E49" s="10"/>
      <c r="F49" s="11">
        <v>135.1</v>
      </c>
      <c r="G49" s="22">
        <f>G50</f>
        <v>0</v>
      </c>
      <c r="H49" s="23">
        <f t="shared" si="0"/>
        <v>135.1</v>
      </c>
    </row>
    <row r="50" spans="1:8" outlineLevel="7">
      <c r="A50" s="12" t="s">
        <v>62</v>
      </c>
      <c r="B50" s="13" t="s">
        <v>69</v>
      </c>
      <c r="C50" s="13" t="s">
        <v>18</v>
      </c>
      <c r="D50" s="13" t="s">
        <v>63</v>
      </c>
      <c r="E50" s="13" t="s">
        <v>64</v>
      </c>
      <c r="F50" s="14">
        <v>135.1</v>
      </c>
      <c r="G50" s="22"/>
      <c r="H50" s="23">
        <f t="shared" si="0"/>
        <v>135.1</v>
      </c>
    </row>
    <row r="51" spans="1:8" ht="56.25" outlineLevel="4">
      <c r="A51" s="9" t="s">
        <v>70</v>
      </c>
      <c r="B51" s="10" t="s">
        <v>71</v>
      </c>
      <c r="C51" s="10"/>
      <c r="D51" s="10"/>
      <c r="E51" s="10"/>
      <c r="F51" s="11">
        <v>195.02</v>
      </c>
      <c r="G51" s="22">
        <f>G52</f>
        <v>0</v>
      </c>
      <c r="H51" s="23">
        <f t="shared" si="0"/>
        <v>195.02</v>
      </c>
    </row>
    <row r="52" spans="1:8" outlineLevel="7">
      <c r="A52" s="12" t="s">
        <v>62</v>
      </c>
      <c r="B52" s="13" t="s">
        <v>71</v>
      </c>
      <c r="C52" s="13" t="s">
        <v>18</v>
      </c>
      <c r="D52" s="13" t="s">
        <v>67</v>
      </c>
      <c r="E52" s="13" t="s">
        <v>64</v>
      </c>
      <c r="F52" s="14">
        <v>195.02</v>
      </c>
      <c r="G52" s="22"/>
      <c r="H52" s="23">
        <f t="shared" si="0"/>
        <v>195.02</v>
      </c>
    </row>
    <row r="53" spans="1:8" ht="67.5" outlineLevel="4">
      <c r="A53" s="9" t="s">
        <v>72</v>
      </c>
      <c r="B53" s="10" t="s">
        <v>73</v>
      </c>
      <c r="C53" s="10"/>
      <c r="D53" s="10"/>
      <c r="E53" s="10"/>
      <c r="F53" s="11">
        <v>121.23</v>
      </c>
      <c r="G53" s="22">
        <f>G54</f>
        <v>0</v>
      </c>
      <c r="H53" s="23">
        <f t="shared" si="0"/>
        <v>121.23</v>
      </c>
    </row>
    <row r="54" spans="1:8" outlineLevel="7">
      <c r="A54" s="12" t="s">
        <v>62</v>
      </c>
      <c r="B54" s="13" t="s">
        <v>73</v>
      </c>
      <c r="C54" s="13" t="s">
        <v>18</v>
      </c>
      <c r="D54" s="13" t="s">
        <v>74</v>
      </c>
      <c r="E54" s="13" t="s">
        <v>64</v>
      </c>
      <c r="F54" s="14">
        <v>121.23</v>
      </c>
      <c r="G54" s="22"/>
      <c r="H54" s="23">
        <f t="shared" si="0"/>
        <v>121.23</v>
      </c>
    </row>
    <row r="55" spans="1:8" ht="90" outlineLevel="4">
      <c r="A55" s="9" t="s">
        <v>75</v>
      </c>
      <c r="B55" s="10" t="s">
        <v>76</v>
      </c>
      <c r="C55" s="10"/>
      <c r="D55" s="10"/>
      <c r="E55" s="10"/>
      <c r="F55" s="11">
        <v>236.4</v>
      </c>
      <c r="G55" s="22">
        <f>G56</f>
        <v>0</v>
      </c>
      <c r="H55" s="23">
        <f t="shared" si="0"/>
        <v>236.4</v>
      </c>
    </row>
    <row r="56" spans="1:8" outlineLevel="7">
      <c r="A56" s="12" t="s">
        <v>62</v>
      </c>
      <c r="B56" s="13" t="s">
        <v>76</v>
      </c>
      <c r="C56" s="13" t="s">
        <v>18</v>
      </c>
      <c r="D56" s="13" t="s">
        <v>67</v>
      </c>
      <c r="E56" s="13" t="s">
        <v>64</v>
      </c>
      <c r="F56" s="14">
        <v>236.4</v>
      </c>
      <c r="G56" s="22"/>
      <c r="H56" s="23">
        <f t="shared" si="0"/>
        <v>236.4</v>
      </c>
    </row>
    <row r="57" spans="1:8" ht="22.5" outlineLevel="7">
      <c r="A57" s="9" t="s">
        <v>246</v>
      </c>
      <c r="B57" s="34" t="s">
        <v>248</v>
      </c>
      <c r="C57" s="13"/>
      <c r="D57" s="13"/>
      <c r="E57" s="13"/>
      <c r="F57" s="35">
        <f>F58</f>
        <v>815.08</v>
      </c>
      <c r="G57" s="36">
        <f>G58</f>
        <v>0</v>
      </c>
      <c r="H57" s="23">
        <f t="shared" si="0"/>
        <v>815.08</v>
      </c>
    </row>
    <row r="58" spans="1:8" outlineLevel="7">
      <c r="A58" s="12" t="s">
        <v>247</v>
      </c>
      <c r="B58" s="13" t="s">
        <v>248</v>
      </c>
      <c r="C58" s="13" t="s">
        <v>18</v>
      </c>
      <c r="D58" s="13" t="s">
        <v>249</v>
      </c>
      <c r="E58" s="13" t="s">
        <v>250</v>
      </c>
      <c r="F58" s="14">
        <v>815.08</v>
      </c>
      <c r="G58" s="22">
        <v>0</v>
      </c>
      <c r="H58" s="23">
        <f t="shared" si="0"/>
        <v>815.08</v>
      </c>
    </row>
    <row r="59" spans="1:8" ht="22.5" outlineLevel="7">
      <c r="A59" s="48" t="s">
        <v>58</v>
      </c>
      <c r="B59" s="34" t="s">
        <v>257</v>
      </c>
      <c r="C59" s="13"/>
      <c r="D59" s="13"/>
      <c r="E59" s="13"/>
      <c r="F59" s="14">
        <f>F60</f>
        <v>0</v>
      </c>
      <c r="G59" s="22">
        <f>G60</f>
        <v>40</v>
      </c>
      <c r="H59" s="23">
        <f t="shared" si="0"/>
        <v>40</v>
      </c>
    </row>
    <row r="60" spans="1:8" ht="22.5" outlineLevel="7">
      <c r="A60" s="49" t="s">
        <v>256</v>
      </c>
      <c r="B60" s="13" t="s">
        <v>257</v>
      </c>
      <c r="C60" s="13"/>
      <c r="D60" s="13"/>
      <c r="E60" s="13"/>
      <c r="F60" s="14">
        <f>F61</f>
        <v>0</v>
      </c>
      <c r="G60" s="22">
        <f>G61</f>
        <v>40</v>
      </c>
      <c r="H60" s="23">
        <f t="shared" si="0"/>
        <v>40</v>
      </c>
    </row>
    <row r="61" spans="1:8" outlineLevel="7">
      <c r="A61" s="50" t="s">
        <v>21</v>
      </c>
      <c r="B61" s="13" t="s">
        <v>257</v>
      </c>
      <c r="C61" s="13" t="s">
        <v>18</v>
      </c>
      <c r="D61" s="13" t="s">
        <v>258</v>
      </c>
      <c r="E61" s="13" t="s">
        <v>22</v>
      </c>
      <c r="F61" s="14">
        <v>0</v>
      </c>
      <c r="G61" s="22">
        <v>40</v>
      </c>
      <c r="H61" s="23">
        <f t="shared" si="0"/>
        <v>40</v>
      </c>
    </row>
    <row r="62" spans="1:8" outlineLevel="3">
      <c r="A62" s="43" t="s">
        <v>77</v>
      </c>
      <c r="B62" s="44" t="s">
        <v>78</v>
      </c>
      <c r="C62" s="44"/>
      <c r="D62" s="44"/>
      <c r="E62" s="44"/>
      <c r="F62" s="45">
        <f>F63+F65+F70+F72+F74</f>
        <v>6058.3300000000008</v>
      </c>
      <c r="G62" s="46">
        <f>G63+G65+G70+G72+G74</f>
        <v>195</v>
      </c>
      <c r="H62" s="47">
        <f t="shared" si="0"/>
        <v>6253.3300000000008</v>
      </c>
    </row>
    <row r="63" spans="1:8" ht="22.5" outlineLevel="4">
      <c r="A63" s="9" t="s">
        <v>79</v>
      </c>
      <c r="B63" s="10" t="s">
        <v>80</v>
      </c>
      <c r="C63" s="10"/>
      <c r="D63" s="10"/>
      <c r="E63" s="10"/>
      <c r="F63" s="11">
        <v>100</v>
      </c>
      <c r="G63" s="22">
        <f>G64</f>
        <v>100</v>
      </c>
      <c r="H63" s="23">
        <f t="shared" si="0"/>
        <v>200</v>
      </c>
    </row>
    <row r="64" spans="1:8" outlineLevel="7">
      <c r="A64" s="12" t="s">
        <v>81</v>
      </c>
      <c r="B64" s="13" t="s">
        <v>80</v>
      </c>
      <c r="C64" s="13" t="s">
        <v>18</v>
      </c>
      <c r="D64" s="13" t="s">
        <v>82</v>
      </c>
      <c r="E64" s="13" t="s">
        <v>83</v>
      </c>
      <c r="F64" s="14">
        <v>100</v>
      </c>
      <c r="G64" s="22">
        <v>100</v>
      </c>
      <c r="H64" s="23">
        <f t="shared" si="0"/>
        <v>200</v>
      </c>
    </row>
    <row r="65" spans="1:8" ht="22.5" outlineLevel="4">
      <c r="A65" s="9" t="s">
        <v>84</v>
      </c>
      <c r="B65" s="10" t="s">
        <v>85</v>
      </c>
      <c r="C65" s="10"/>
      <c r="D65" s="10"/>
      <c r="E65" s="10"/>
      <c r="F65" s="11">
        <f>SUM(F66:F69)</f>
        <v>1848.56</v>
      </c>
      <c r="G65" s="22">
        <f>SUM(G66:G69)</f>
        <v>95</v>
      </c>
      <c r="H65" s="23">
        <f t="shared" si="0"/>
        <v>1943.56</v>
      </c>
    </row>
    <row r="66" spans="1:8" outlineLevel="7">
      <c r="A66" s="12" t="s">
        <v>21</v>
      </c>
      <c r="B66" s="13" t="s">
        <v>85</v>
      </c>
      <c r="C66" s="13" t="s">
        <v>18</v>
      </c>
      <c r="D66" s="13" t="s">
        <v>86</v>
      </c>
      <c r="E66" s="13" t="s">
        <v>22</v>
      </c>
      <c r="F66" s="14">
        <v>40</v>
      </c>
      <c r="G66" s="22">
        <v>-40</v>
      </c>
      <c r="H66" s="23">
        <f t="shared" si="0"/>
        <v>0</v>
      </c>
    </row>
    <row r="67" spans="1:8" ht="45" outlineLevel="7">
      <c r="A67" s="12" t="s">
        <v>87</v>
      </c>
      <c r="B67" s="13" t="s">
        <v>85</v>
      </c>
      <c r="C67" s="13" t="s">
        <v>18</v>
      </c>
      <c r="D67" s="13" t="s">
        <v>86</v>
      </c>
      <c r="E67" s="13" t="s">
        <v>88</v>
      </c>
      <c r="F67" s="14">
        <v>220</v>
      </c>
      <c r="G67" s="22">
        <v>0</v>
      </c>
      <c r="H67" s="23">
        <f t="shared" si="0"/>
        <v>220</v>
      </c>
    </row>
    <row r="68" spans="1:8" outlineLevel="7">
      <c r="A68" s="12" t="s">
        <v>27</v>
      </c>
      <c r="B68" s="13" t="s">
        <v>85</v>
      </c>
      <c r="C68" s="13" t="s">
        <v>18</v>
      </c>
      <c r="D68" s="13" t="s">
        <v>86</v>
      </c>
      <c r="E68" s="13" t="s">
        <v>28</v>
      </c>
      <c r="F68" s="14">
        <v>2.35</v>
      </c>
      <c r="G68" s="22">
        <v>0</v>
      </c>
      <c r="H68" s="23">
        <f t="shared" si="0"/>
        <v>2.35</v>
      </c>
    </row>
    <row r="69" spans="1:8" outlineLevel="7">
      <c r="A69" s="12" t="s">
        <v>89</v>
      </c>
      <c r="B69" s="13" t="s">
        <v>85</v>
      </c>
      <c r="C69" s="13" t="s">
        <v>18</v>
      </c>
      <c r="D69" s="13" t="s">
        <v>86</v>
      </c>
      <c r="E69" s="13" t="s">
        <v>90</v>
      </c>
      <c r="F69" s="14">
        <v>1586.21</v>
      </c>
      <c r="G69" s="22">
        <v>135</v>
      </c>
      <c r="H69" s="23">
        <f t="shared" si="0"/>
        <v>1721.21</v>
      </c>
    </row>
    <row r="70" spans="1:8" ht="22.5" outlineLevel="4">
      <c r="A70" s="9" t="s">
        <v>91</v>
      </c>
      <c r="B70" s="10" t="s">
        <v>92</v>
      </c>
      <c r="C70" s="10"/>
      <c r="D70" s="10"/>
      <c r="E70" s="10"/>
      <c r="F70" s="11">
        <f>F71</f>
        <v>2723.13</v>
      </c>
      <c r="G70" s="22">
        <f>G71</f>
        <v>0</v>
      </c>
      <c r="H70" s="23">
        <f t="shared" si="0"/>
        <v>2723.13</v>
      </c>
    </row>
    <row r="71" spans="1:8" ht="45" outlineLevel="7">
      <c r="A71" s="12" t="s">
        <v>93</v>
      </c>
      <c r="B71" s="13" t="s">
        <v>92</v>
      </c>
      <c r="C71" s="13" t="s">
        <v>18</v>
      </c>
      <c r="D71" s="13" t="s">
        <v>94</v>
      </c>
      <c r="E71" s="13" t="s">
        <v>95</v>
      </c>
      <c r="F71" s="14">
        <v>2723.13</v>
      </c>
      <c r="G71" s="22">
        <v>0</v>
      </c>
      <c r="H71" s="23">
        <f t="shared" si="0"/>
        <v>2723.13</v>
      </c>
    </row>
    <row r="72" spans="1:8" ht="67.5" outlineLevel="4">
      <c r="A72" s="9" t="s">
        <v>96</v>
      </c>
      <c r="B72" s="10" t="s">
        <v>97</v>
      </c>
      <c r="C72" s="10"/>
      <c r="D72" s="10"/>
      <c r="E72" s="10"/>
      <c r="F72" s="11">
        <f>F73</f>
        <v>487.84</v>
      </c>
      <c r="G72" s="22">
        <f>G73</f>
        <v>0</v>
      </c>
      <c r="H72" s="23">
        <f t="shared" si="0"/>
        <v>487.84</v>
      </c>
    </row>
    <row r="73" spans="1:8" outlineLevel="7">
      <c r="A73" s="12" t="s">
        <v>21</v>
      </c>
      <c r="B73" s="13" t="s">
        <v>97</v>
      </c>
      <c r="C73" s="13" t="s">
        <v>18</v>
      </c>
      <c r="D73" s="13" t="s">
        <v>86</v>
      </c>
      <c r="E73" s="13" t="s">
        <v>22</v>
      </c>
      <c r="F73" s="14">
        <v>487.84</v>
      </c>
      <c r="G73" s="22">
        <v>0</v>
      </c>
      <c r="H73" s="23">
        <f t="shared" si="0"/>
        <v>487.84</v>
      </c>
    </row>
    <row r="74" spans="1:8" ht="45" outlineLevel="4">
      <c r="A74" s="9" t="s">
        <v>98</v>
      </c>
      <c r="B74" s="10" t="s">
        <v>99</v>
      </c>
      <c r="C74" s="10"/>
      <c r="D74" s="10"/>
      <c r="E74" s="10"/>
      <c r="F74" s="11">
        <f>SUM(F75:F78)</f>
        <v>898.8</v>
      </c>
      <c r="G74" s="22">
        <f>SUM(G75:G78)</f>
        <v>0</v>
      </c>
      <c r="H74" s="23">
        <f t="shared" si="0"/>
        <v>898.8</v>
      </c>
    </row>
    <row r="75" spans="1:8" ht="22.5" outlineLevel="7">
      <c r="A75" s="12" t="s">
        <v>43</v>
      </c>
      <c r="B75" s="13" t="s">
        <v>99</v>
      </c>
      <c r="C75" s="13" t="s">
        <v>18</v>
      </c>
      <c r="D75" s="13" t="s">
        <v>100</v>
      </c>
      <c r="E75" s="13" t="s">
        <v>44</v>
      </c>
      <c r="F75" s="14">
        <v>592.54999999999995</v>
      </c>
      <c r="G75" s="22">
        <v>0</v>
      </c>
      <c r="H75" s="23">
        <f t="shared" si="0"/>
        <v>592.54999999999995</v>
      </c>
    </row>
    <row r="76" spans="1:8" ht="45" outlineLevel="7">
      <c r="A76" s="12" t="s">
        <v>52</v>
      </c>
      <c r="B76" s="13" t="s">
        <v>99</v>
      </c>
      <c r="C76" s="13" t="s">
        <v>18</v>
      </c>
      <c r="D76" s="13" t="s">
        <v>100</v>
      </c>
      <c r="E76" s="13" t="s">
        <v>53</v>
      </c>
      <c r="F76" s="14">
        <v>0.8</v>
      </c>
      <c r="G76" s="22"/>
      <c r="H76" s="23">
        <f t="shared" si="0"/>
        <v>0.8</v>
      </c>
    </row>
    <row r="77" spans="1:8" ht="67.5" outlineLevel="7">
      <c r="A77" s="12" t="s">
        <v>45</v>
      </c>
      <c r="B77" s="13" t="s">
        <v>99</v>
      </c>
      <c r="C77" s="13" t="s">
        <v>18</v>
      </c>
      <c r="D77" s="13" t="s">
        <v>100</v>
      </c>
      <c r="E77" s="13" t="s">
        <v>46</v>
      </c>
      <c r="F77" s="14">
        <v>178.95</v>
      </c>
      <c r="G77" s="22">
        <v>0</v>
      </c>
      <c r="H77" s="23">
        <f t="shared" si="0"/>
        <v>178.95</v>
      </c>
    </row>
    <row r="78" spans="1:8" outlineLevel="7">
      <c r="A78" s="12" t="s">
        <v>21</v>
      </c>
      <c r="B78" s="13" t="s">
        <v>99</v>
      </c>
      <c r="C78" s="13" t="s">
        <v>18</v>
      </c>
      <c r="D78" s="13" t="s">
        <v>100</v>
      </c>
      <c r="E78" s="13" t="s">
        <v>22</v>
      </c>
      <c r="F78" s="14">
        <v>126.5</v>
      </c>
      <c r="G78" s="22">
        <v>0</v>
      </c>
      <c r="H78" s="23">
        <f t="shared" si="0"/>
        <v>126.5</v>
      </c>
    </row>
    <row r="79" spans="1:8" ht="22.5">
      <c r="A79" s="29" t="s">
        <v>101</v>
      </c>
      <c r="B79" s="30" t="s">
        <v>102</v>
      </c>
      <c r="C79" s="30"/>
      <c r="D79" s="30"/>
      <c r="E79" s="30"/>
      <c r="F79" s="31">
        <f>F81+F88+F97+F104+F121+F139+F165+F173+F193+F196</f>
        <v>164102.41</v>
      </c>
      <c r="G79" s="32">
        <f>G81+G88+G97+G104+G121+G139+G165+G173+G193+G196</f>
        <v>781.54999999999973</v>
      </c>
      <c r="H79" s="33">
        <f t="shared" si="0"/>
        <v>164883.96</v>
      </c>
    </row>
    <row r="80" spans="1:8" ht="67.5" outlineLevel="1">
      <c r="A80" s="9" t="s">
        <v>103</v>
      </c>
      <c r="B80" s="10" t="s">
        <v>104</v>
      </c>
      <c r="C80" s="10"/>
      <c r="D80" s="10"/>
      <c r="E80" s="10"/>
      <c r="F80" s="11">
        <v>160647.17000000001</v>
      </c>
      <c r="G80" s="37">
        <f>G81+G88+G97+G104+G121+G139+G165+G193+G196</f>
        <v>-1423.31</v>
      </c>
      <c r="H80" s="23">
        <f t="shared" si="0"/>
        <v>159223.86000000002</v>
      </c>
    </row>
    <row r="81" spans="1:8" ht="22.5" outlineLevel="2">
      <c r="A81" s="24" t="s">
        <v>105</v>
      </c>
      <c r="B81" s="25" t="s">
        <v>106</v>
      </c>
      <c r="C81" s="25"/>
      <c r="D81" s="25"/>
      <c r="E81" s="25"/>
      <c r="F81" s="26">
        <f>F82+F85</f>
        <v>14291.6</v>
      </c>
      <c r="G81" s="27">
        <f>G83+G85</f>
        <v>0</v>
      </c>
      <c r="H81" s="28">
        <f t="shared" si="0"/>
        <v>14291.6</v>
      </c>
    </row>
    <row r="82" spans="1:8" ht="33.75" outlineLevel="3">
      <c r="A82" s="9" t="s">
        <v>107</v>
      </c>
      <c r="B82" s="10" t="s">
        <v>108</v>
      </c>
      <c r="C82" s="10"/>
      <c r="D82" s="10"/>
      <c r="E82" s="10"/>
      <c r="F82" s="11">
        <f>F83</f>
        <v>14071.6</v>
      </c>
      <c r="G82" s="22">
        <f>G83</f>
        <v>0</v>
      </c>
      <c r="H82" s="23">
        <f t="shared" ref="H82:H147" si="1">F82+G82</f>
        <v>14071.6</v>
      </c>
    </row>
    <row r="83" spans="1:8" ht="33.75" outlineLevel="4">
      <c r="A83" s="9" t="s">
        <v>109</v>
      </c>
      <c r="B83" s="10" t="s">
        <v>110</v>
      </c>
      <c r="C83" s="10"/>
      <c r="D83" s="10"/>
      <c r="E83" s="10"/>
      <c r="F83" s="11">
        <f>F84</f>
        <v>14071.6</v>
      </c>
      <c r="G83" s="22">
        <f>G84</f>
        <v>0</v>
      </c>
      <c r="H83" s="23">
        <f t="shared" si="1"/>
        <v>14071.6</v>
      </c>
    </row>
    <row r="84" spans="1:8" ht="22.5" outlineLevel="7">
      <c r="A84" s="12" t="s">
        <v>111</v>
      </c>
      <c r="B84" s="13" t="s">
        <v>110</v>
      </c>
      <c r="C84" s="13" t="s">
        <v>18</v>
      </c>
      <c r="D84" s="13" t="s">
        <v>112</v>
      </c>
      <c r="E84" s="13" t="s">
        <v>113</v>
      </c>
      <c r="F84" s="14">
        <v>14071.6</v>
      </c>
      <c r="G84" s="22"/>
      <c r="H84" s="23">
        <f t="shared" si="1"/>
        <v>14071.6</v>
      </c>
    </row>
    <row r="85" spans="1:8" ht="45" outlineLevel="7">
      <c r="A85" s="9" t="s">
        <v>251</v>
      </c>
      <c r="B85" s="10" t="s">
        <v>252</v>
      </c>
      <c r="C85" s="13"/>
      <c r="D85" s="13"/>
      <c r="E85" s="13"/>
      <c r="F85" s="11">
        <f>F86</f>
        <v>220</v>
      </c>
      <c r="G85" s="22">
        <f>G86</f>
        <v>0</v>
      </c>
      <c r="H85" s="23">
        <f t="shared" si="1"/>
        <v>220</v>
      </c>
    </row>
    <row r="86" spans="1:8" outlineLevel="7">
      <c r="A86" s="12" t="s">
        <v>21</v>
      </c>
      <c r="B86" s="13" t="s">
        <v>252</v>
      </c>
      <c r="C86" s="13" t="s">
        <v>18</v>
      </c>
      <c r="D86" s="13" t="s">
        <v>112</v>
      </c>
      <c r="E86" s="13" t="s">
        <v>22</v>
      </c>
      <c r="F86" s="14">
        <v>220</v>
      </c>
      <c r="G86" s="22">
        <v>0</v>
      </c>
      <c r="H86" s="23">
        <f t="shared" si="1"/>
        <v>220</v>
      </c>
    </row>
    <row r="87" spans="1:8" ht="22.5" outlineLevel="2">
      <c r="A87" s="9" t="s">
        <v>114</v>
      </c>
      <c r="B87" s="10" t="s">
        <v>115</v>
      </c>
      <c r="C87" s="10"/>
      <c r="D87" s="10"/>
      <c r="E87" s="10"/>
      <c r="F87" s="11">
        <v>135971.12</v>
      </c>
      <c r="G87" s="22"/>
      <c r="H87" s="23">
        <f t="shared" si="1"/>
        <v>135971.12</v>
      </c>
    </row>
    <row r="88" spans="1:8" ht="33.75" outlineLevel="3">
      <c r="A88" s="24" t="s">
        <v>116</v>
      </c>
      <c r="B88" s="25" t="s">
        <v>117</v>
      </c>
      <c r="C88" s="25"/>
      <c r="D88" s="25"/>
      <c r="E88" s="25"/>
      <c r="F88" s="26">
        <f>F89+F91+F93+F95</f>
        <v>1012.16</v>
      </c>
      <c r="G88" s="27">
        <f>G89+G91+G93+G95</f>
        <v>-213.07</v>
      </c>
      <c r="H88" s="28">
        <f t="shared" si="1"/>
        <v>799.08999999999992</v>
      </c>
    </row>
    <row r="89" spans="1:8" ht="33.75" outlineLevel="4">
      <c r="A89" s="9" t="s">
        <v>118</v>
      </c>
      <c r="B89" s="10" t="s">
        <v>119</v>
      </c>
      <c r="C89" s="10"/>
      <c r="D89" s="10"/>
      <c r="E89" s="10"/>
      <c r="F89" s="11">
        <f>F90</f>
        <v>182.16</v>
      </c>
      <c r="G89" s="22">
        <f>G90</f>
        <v>-26.17</v>
      </c>
      <c r="H89" s="23">
        <f t="shared" si="1"/>
        <v>155.99</v>
      </c>
    </row>
    <row r="90" spans="1:8" outlineLevel="7">
      <c r="A90" s="12" t="s">
        <v>21</v>
      </c>
      <c r="B90" s="13" t="s">
        <v>119</v>
      </c>
      <c r="C90" s="13" t="s">
        <v>18</v>
      </c>
      <c r="D90" s="13" t="s">
        <v>120</v>
      </c>
      <c r="E90" s="13" t="s">
        <v>22</v>
      </c>
      <c r="F90" s="14">
        <v>182.16</v>
      </c>
      <c r="G90" s="22">
        <v>-26.17</v>
      </c>
      <c r="H90" s="23">
        <f t="shared" si="1"/>
        <v>155.99</v>
      </c>
    </row>
    <row r="91" spans="1:8" ht="22.5" outlineLevel="4">
      <c r="A91" s="9" t="s">
        <v>121</v>
      </c>
      <c r="B91" s="10" t="s">
        <v>122</v>
      </c>
      <c r="C91" s="10"/>
      <c r="D91" s="10"/>
      <c r="E91" s="10"/>
      <c r="F91" s="11">
        <f>F92</f>
        <v>800</v>
      </c>
      <c r="G91" s="22">
        <f>G92</f>
        <v>-186.9</v>
      </c>
      <c r="H91" s="23">
        <f t="shared" si="1"/>
        <v>613.1</v>
      </c>
    </row>
    <row r="92" spans="1:8" outlineLevel="7">
      <c r="A92" s="12" t="s">
        <v>21</v>
      </c>
      <c r="B92" s="13" t="s">
        <v>122</v>
      </c>
      <c r="C92" s="13" t="s">
        <v>18</v>
      </c>
      <c r="D92" s="13" t="s">
        <v>120</v>
      </c>
      <c r="E92" s="13" t="s">
        <v>22</v>
      </c>
      <c r="F92" s="14">
        <v>800</v>
      </c>
      <c r="G92" s="22">
        <v>-186.9</v>
      </c>
      <c r="H92" s="23">
        <f t="shared" si="1"/>
        <v>613.1</v>
      </c>
    </row>
    <row r="93" spans="1:8" ht="22.5" outlineLevel="4">
      <c r="A93" s="9" t="s">
        <v>123</v>
      </c>
      <c r="B93" s="10" t="s">
        <v>124</v>
      </c>
      <c r="C93" s="10"/>
      <c r="D93" s="10"/>
      <c r="E93" s="10"/>
      <c r="F93" s="11">
        <f>F94</f>
        <v>15</v>
      </c>
      <c r="G93" s="22">
        <f>G94</f>
        <v>0</v>
      </c>
      <c r="H93" s="23">
        <f t="shared" si="1"/>
        <v>15</v>
      </c>
    </row>
    <row r="94" spans="1:8" outlineLevel="7">
      <c r="A94" s="12" t="s">
        <v>21</v>
      </c>
      <c r="B94" s="13" t="s">
        <v>124</v>
      </c>
      <c r="C94" s="13" t="s">
        <v>18</v>
      </c>
      <c r="D94" s="13" t="s">
        <v>120</v>
      </c>
      <c r="E94" s="13" t="s">
        <v>22</v>
      </c>
      <c r="F94" s="14">
        <v>15</v>
      </c>
      <c r="G94" s="22"/>
      <c r="H94" s="23">
        <f t="shared" si="1"/>
        <v>15</v>
      </c>
    </row>
    <row r="95" spans="1:8" ht="22.5" outlineLevel="4">
      <c r="A95" s="9" t="s">
        <v>125</v>
      </c>
      <c r="B95" s="10" t="s">
        <v>126</v>
      </c>
      <c r="C95" s="10"/>
      <c r="D95" s="10"/>
      <c r="E95" s="10"/>
      <c r="F95" s="11">
        <f>F96</f>
        <v>15</v>
      </c>
      <c r="G95" s="22">
        <f>G96</f>
        <v>0</v>
      </c>
      <c r="H95" s="23">
        <f t="shared" si="1"/>
        <v>15</v>
      </c>
    </row>
    <row r="96" spans="1:8" outlineLevel="7">
      <c r="A96" s="12" t="s">
        <v>21</v>
      </c>
      <c r="B96" s="13" t="s">
        <v>126</v>
      </c>
      <c r="C96" s="13" t="s">
        <v>18</v>
      </c>
      <c r="D96" s="13" t="s">
        <v>127</v>
      </c>
      <c r="E96" s="13" t="s">
        <v>22</v>
      </c>
      <c r="F96" s="14">
        <v>15</v>
      </c>
      <c r="G96" s="22"/>
      <c r="H96" s="23">
        <f t="shared" si="1"/>
        <v>15</v>
      </c>
    </row>
    <row r="97" spans="1:8" ht="33.75" outlineLevel="3">
      <c r="A97" s="24" t="s">
        <v>128</v>
      </c>
      <c r="B97" s="25" t="s">
        <v>129</v>
      </c>
      <c r="C97" s="25"/>
      <c r="D97" s="25"/>
      <c r="E97" s="25"/>
      <c r="F97" s="26">
        <f>F98+F100+F102</f>
        <v>810.19</v>
      </c>
      <c r="G97" s="27">
        <f>G98+G100+G102</f>
        <v>-5</v>
      </c>
      <c r="H97" s="28">
        <f t="shared" si="1"/>
        <v>805.19</v>
      </c>
    </row>
    <row r="98" spans="1:8" ht="22.5" outlineLevel="4">
      <c r="A98" s="9" t="s">
        <v>130</v>
      </c>
      <c r="B98" s="10" t="s">
        <v>131</v>
      </c>
      <c r="C98" s="10"/>
      <c r="D98" s="10"/>
      <c r="E98" s="10"/>
      <c r="F98" s="11">
        <f>F99</f>
        <v>80</v>
      </c>
      <c r="G98" s="22">
        <f>G99</f>
        <v>0</v>
      </c>
      <c r="H98" s="23">
        <f t="shared" si="1"/>
        <v>80</v>
      </c>
    </row>
    <row r="99" spans="1:8" outlineLevel="7">
      <c r="A99" s="12" t="s">
        <v>21</v>
      </c>
      <c r="B99" s="13" t="s">
        <v>131</v>
      </c>
      <c r="C99" s="13" t="s">
        <v>18</v>
      </c>
      <c r="D99" s="13" t="s">
        <v>132</v>
      </c>
      <c r="E99" s="13" t="s">
        <v>22</v>
      </c>
      <c r="F99" s="14">
        <v>80</v>
      </c>
      <c r="G99" s="22">
        <v>0</v>
      </c>
      <c r="H99" s="23">
        <f t="shared" si="1"/>
        <v>80</v>
      </c>
    </row>
    <row r="100" spans="1:8" ht="56.25" outlineLevel="4">
      <c r="A100" s="9" t="s">
        <v>133</v>
      </c>
      <c r="B100" s="10" t="s">
        <v>134</v>
      </c>
      <c r="C100" s="10"/>
      <c r="D100" s="10"/>
      <c r="E100" s="10"/>
      <c r="F100" s="11">
        <f>F101</f>
        <v>104</v>
      </c>
      <c r="G100" s="22">
        <f>G101</f>
        <v>-5</v>
      </c>
      <c r="H100" s="23">
        <f t="shared" si="1"/>
        <v>99</v>
      </c>
    </row>
    <row r="101" spans="1:8" outlineLevel="7">
      <c r="A101" s="12" t="s">
        <v>21</v>
      </c>
      <c r="B101" s="13" t="s">
        <v>134</v>
      </c>
      <c r="C101" s="13" t="s">
        <v>18</v>
      </c>
      <c r="D101" s="13" t="s">
        <v>135</v>
      </c>
      <c r="E101" s="13" t="s">
        <v>22</v>
      </c>
      <c r="F101" s="14">
        <v>104</v>
      </c>
      <c r="G101" s="22">
        <v>-5</v>
      </c>
      <c r="H101" s="23">
        <f t="shared" si="1"/>
        <v>99</v>
      </c>
    </row>
    <row r="102" spans="1:8" ht="22.5" outlineLevel="4">
      <c r="A102" s="9" t="s">
        <v>136</v>
      </c>
      <c r="B102" s="10" t="s">
        <v>137</v>
      </c>
      <c r="C102" s="10"/>
      <c r="D102" s="10"/>
      <c r="E102" s="10"/>
      <c r="F102" s="11">
        <f>F103</f>
        <v>626.19000000000005</v>
      </c>
      <c r="G102" s="22">
        <f>G103</f>
        <v>0</v>
      </c>
      <c r="H102" s="23">
        <f t="shared" si="1"/>
        <v>626.19000000000005</v>
      </c>
    </row>
    <row r="103" spans="1:8" outlineLevel="7">
      <c r="A103" s="12" t="s">
        <v>21</v>
      </c>
      <c r="B103" s="13" t="s">
        <v>137</v>
      </c>
      <c r="C103" s="13" t="s">
        <v>18</v>
      </c>
      <c r="D103" s="13" t="s">
        <v>138</v>
      </c>
      <c r="E103" s="13" t="s">
        <v>22</v>
      </c>
      <c r="F103" s="14">
        <v>626.19000000000005</v>
      </c>
      <c r="G103" s="22">
        <v>0</v>
      </c>
      <c r="H103" s="23">
        <f t="shared" si="1"/>
        <v>626.19000000000005</v>
      </c>
    </row>
    <row r="104" spans="1:8" ht="33.75" outlineLevel="3">
      <c r="A104" s="24" t="s">
        <v>139</v>
      </c>
      <c r="B104" s="25" t="s">
        <v>140</v>
      </c>
      <c r="C104" s="25"/>
      <c r="D104" s="25"/>
      <c r="E104" s="25"/>
      <c r="F104" s="26">
        <f>F105+F107+F109+F111+F113+F115+F117+F119</f>
        <v>23632.2</v>
      </c>
      <c r="G104" s="27">
        <f>G105+G107+G109+G111+G113+G115+G117+G119</f>
        <v>759.8</v>
      </c>
      <c r="H104" s="28">
        <f t="shared" si="1"/>
        <v>24392</v>
      </c>
    </row>
    <row r="105" spans="1:8" ht="33.75" outlineLevel="4">
      <c r="A105" s="9" t="s">
        <v>141</v>
      </c>
      <c r="B105" s="10" t="s">
        <v>142</v>
      </c>
      <c r="C105" s="10"/>
      <c r="D105" s="10"/>
      <c r="E105" s="10"/>
      <c r="F105" s="11">
        <f>F106</f>
        <v>1015.01</v>
      </c>
      <c r="G105" s="22">
        <f>G106</f>
        <v>0</v>
      </c>
      <c r="H105" s="23">
        <f t="shared" si="1"/>
        <v>1015.01</v>
      </c>
    </row>
    <row r="106" spans="1:8" outlineLevel="7">
      <c r="A106" s="12" t="s">
        <v>21</v>
      </c>
      <c r="B106" s="13" t="s">
        <v>142</v>
      </c>
      <c r="C106" s="13" t="s">
        <v>18</v>
      </c>
      <c r="D106" s="13" t="s">
        <v>143</v>
      </c>
      <c r="E106" s="13" t="s">
        <v>22</v>
      </c>
      <c r="F106" s="14">
        <v>1015.01</v>
      </c>
      <c r="G106" s="22">
        <v>0</v>
      </c>
      <c r="H106" s="23">
        <f t="shared" si="1"/>
        <v>1015.01</v>
      </c>
    </row>
    <row r="107" spans="1:8" ht="22.5" outlineLevel="4">
      <c r="A107" s="9" t="s">
        <v>144</v>
      </c>
      <c r="B107" s="10" t="s">
        <v>145</v>
      </c>
      <c r="C107" s="10"/>
      <c r="D107" s="10"/>
      <c r="E107" s="10"/>
      <c r="F107" s="11">
        <f>F108</f>
        <v>5250</v>
      </c>
      <c r="G107" s="22">
        <f>G108</f>
        <v>759.8</v>
      </c>
      <c r="H107" s="23">
        <f t="shared" si="1"/>
        <v>6009.8</v>
      </c>
    </row>
    <row r="108" spans="1:8" outlineLevel="7">
      <c r="A108" s="12" t="s">
        <v>21</v>
      </c>
      <c r="B108" s="13" t="s">
        <v>145</v>
      </c>
      <c r="C108" s="13" t="s">
        <v>18</v>
      </c>
      <c r="D108" s="13" t="s">
        <v>143</v>
      </c>
      <c r="E108" s="13" t="s">
        <v>22</v>
      </c>
      <c r="F108" s="14">
        <v>5250</v>
      </c>
      <c r="G108" s="22">
        <v>759.8</v>
      </c>
      <c r="H108" s="23">
        <f t="shared" si="1"/>
        <v>6009.8</v>
      </c>
    </row>
    <row r="109" spans="1:8" ht="33.75" outlineLevel="4">
      <c r="A109" s="9" t="s">
        <v>146</v>
      </c>
      <c r="B109" s="10" t="s">
        <v>147</v>
      </c>
      <c r="C109" s="10"/>
      <c r="D109" s="10"/>
      <c r="E109" s="10"/>
      <c r="F109" s="11">
        <f>F110</f>
        <v>482.09</v>
      </c>
      <c r="G109" s="22">
        <f>G110</f>
        <v>0</v>
      </c>
      <c r="H109" s="23">
        <f t="shared" si="1"/>
        <v>482.09</v>
      </c>
    </row>
    <row r="110" spans="1:8" outlineLevel="7">
      <c r="A110" s="12" t="s">
        <v>21</v>
      </c>
      <c r="B110" s="13" t="s">
        <v>147</v>
      </c>
      <c r="C110" s="13" t="s">
        <v>18</v>
      </c>
      <c r="D110" s="13" t="s">
        <v>143</v>
      </c>
      <c r="E110" s="13" t="s">
        <v>22</v>
      </c>
      <c r="F110" s="14">
        <v>482.09</v>
      </c>
      <c r="G110" s="22">
        <v>0</v>
      </c>
      <c r="H110" s="23">
        <f t="shared" si="1"/>
        <v>482.09</v>
      </c>
    </row>
    <row r="111" spans="1:8" ht="33.75" outlineLevel="4">
      <c r="A111" s="9" t="s">
        <v>148</v>
      </c>
      <c r="B111" s="10" t="s">
        <v>149</v>
      </c>
      <c r="C111" s="10"/>
      <c r="D111" s="10"/>
      <c r="E111" s="10"/>
      <c r="F111" s="11">
        <f>F112</f>
        <v>12923.65</v>
      </c>
      <c r="G111" s="22">
        <f>G112</f>
        <v>0</v>
      </c>
      <c r="H111" s="23">
        <f t="shared" si="1"/>
        <v>12923.65</v>
      </c>
    </row>
    <row r="112" spans="1:8" outlineLevel="7">
      <c r="A112" s="12" t="s">
        <v>21</v>
      </c>
      <c r="B112" s="13" t="s">
        <v>149</v>
      </c>
      <c r="C112" s="13" t="s">
        <v>18</v>
      </c>
      <c r="D112" s="13" t="s">
        <v>143</v>
      </c>
      <c r="E112" s="13" t="s">
        <v>22</v>
      </c>
      <c r="F112" s="14">
        <v>12923.65</v>
      </c>
      <c r="G112" s="22">
        <v>0</v>
      </c>
      <c r="H112" s="23">
        <f t="shared" si="1"/>
        <v>12923.65</v>
      </c>
    </row>
    <row r="113" spans="1:8" ht="22.5" outlineLevel="4">
      <c r="A113" s="9" t="s">
        <v>150</v>
      </c>
      <c r="B113" s="10" t="s">
        <v>151</v>
      </c>
      <c r="C113" s="10"/>
      <c r="D113" s="10"/>
      <c r="E113" s="10"/>
      <c r="F113" s="11">
        <f>F114</f>
        <v>218.7</v>
      </c>
      <c r="G113" s="22">
        <f>G114</f>
        <v>0</v>
      </c>
      <c r="H113" s="23">
        <f t="shared" si="1"/>
        <v>218.7</v>
      </c>
    </row>
    <row r="114" spans="1:8" outlineLevel="7">
      <c r="A114" s="12" t="s">
        <v>21</v>
      </c>
      <c r="B114" s="13" t="s">
        <v>151</v>
      </c>
      <c r="C114" s="13" t="s">
        <v>18</v>
      </c>
      <c r="D114" s="13" t="s">
        <v>143</v>
      </c>
      <c r="E114" s="13" t="s">
        <v>22</v>
      </c>
      <c r="F114" s="14">
        <v>218.7</v>
      </c>
      <c r="G114" s="22">
        <v>0</v>
      </c>
      <c r="H114" s="23">
        <f t="shared" si="1"/>
        <v>218.7</v>
      </c>
    </row>
    <row r="115" spans="1:8" ht="22.5" outlineLevel="4">
      <c r="A115" s="9" t="s">
        <v>152</v>
      </c>
      <c r="B115" s="10" t="s">
        <v>153</v>
      </c>
      <c r="C115" s="10"/>
      <c r="D115" s="10"/>
      <c r="E115" s="10"/>
      <c r="F115" s="11">
        <f>F116</f>
        <v>20</v>
      </c>
      <c r="G115" s="22">
        <f>G116</f>
        <v>0</v>
      </c>
      <c r="H115" s="23">
        <f t="shared" si="1"/>
        <v>20</v>
      </c>
    </row>
    <row r="116" spans="1:8" outlineLevel="7">
      <c r="A116" s="12" t="s">
        <v>21</v>
      </c>
      <c r="B116" s="13" t="s">
        <v>153</v>
      </c>
      <c r="C116" s="13" t="s">
        <v>18</v>
      </c>
      <c r="D116" s="13" t="s">
        <v>143</v>
      </c>
      <c r="E116" s="13" t="s">
        <v>22</v>
      </c>
      <c r="F116" s="14">
        <v>20</v>
      </c>
      <c r="G116" s="22">
        <v>0</v>
      </c>
      <c r="H116" s="23">
        <f t="shared" si="1"/>
        <v>20</v>
      </c>
    </row>
    <row r="117" spans="1:8" ht="135" outlineLevel="4">
      <c r="A117" s="15" t="s">
        <v>154</v>
      </c>
      <c r="B117" s="10" t="s">
        <v>155</v>
      </c>
      <c r="C117" s="10"/>
      <c r="D117" s="10"/>
      <c r="E117" s="10"/>
      <c r="F117" s="11">
        <f>F118</f>
        <v>2370.4499999999998</v>
      </c>
      <c r="G117" s="22">
        <f>G118</f>
        <v>0</v>
      </c>
      <c r="H117" s="23">
        <f t="shared" si="1"/>
        <v>2370.4499999999998</v>
      </c>
    </row>
    <row r="118" spans="1:8" outlineLevel="7">
      <c r="A118" s="12" t="s">
        <v>21</v>
      </c>
      <c r="B118" s="13" t="s">
        <v>155</v>
      </c>
      <c r="C118" s="13" t="s">
        <v>18</v>
      </c>
      <c r="D118" s="13" t="s">
        <v>143</v>
      </c>
      <c r="E118" s="13" t="s">
        <v>22</v>
      </c>
      <c r="F118" s="14">
        <v>2370.4499999999998</v>
      </c>
      <c r="G118" s="22"/>
      <c r="H118" s="23">
        <f t="shared" si="1"/>
        <v>2370.4499999999998</v>
      </c>
    </row>
    <row r="119" spans="1:8" ht="168.75" outlineLevel="4">
      <c r="A119" s="15" t="s">
        <v>156</v>
      </c>
      <c r="B119" s="10" t="s">
        <v>157</v>
      </c>
      <c r="C119" s="10"/>
      <c r="D119" s="10"/>
      <c r="E119" s="10"/>
      <c r="F119" s="11">
        <f>F120</f>
        <v>1352.3</v>
      </c>
      <c r="G119" s="22">
        <f>G120</f>
        <v>0</v>
      </c>
      <c r="H119" s="23">
        <f t="shared" si="1"/>
        <v>1352.3</v>
      </c>
    </row>
    <row r="120" spans="1:8" outlineLevel="7">
      <c r="A120" s="12" t="s">
        <v>21</v>
      </c>
      <c r="B120" s="13" t="s">
        <v>157</v>
      </c>
      <c r="C120" s="13" t="s">
        <v>18</v>
      </c>
      <c r="D120" s="13" t="s">
        <v>143</v>
      </c>
      <c r="E120" s="13" t="s">
        <v>22</v>
      </c>
      <c r="F120" s="14">
        <v>1352.3</v>
      </c>
      <c r="G120" s="22"/>
      <c r="H120" s="23">
        <f t="shared" si="1"/>
        <v>1352.3</v>
      </c>
    </row>
    <row r="121" spans="1:8" ht="33.75" outlineLevel="3">
      <c r="A121" s="24" t="s">
        <v>158</v>
      </c>
      <c r="B121" s="25" t="s">
        <v>159</v>
      </c>
      <c r="C121" s="25"/>
      <c r="D121" s="25"/>
      <c r="E121" s="25"/>
      <c r="F121" s="26">
        <f>F122+F130+F132+F134+F137</f>
        <v>30534.65</v>
      </c>
      <c r="G121" s="27">
        <f>G122+G130+G132+G134+G137</f>
        <v>-1104.78</v>
      </c>
      <c r="H121" s="28">
        <f t="shared" si="1"/>
        <v>29429.870000000003</v>
      </c>
    </row>
    <row r="122" spans="1:8" ht="22.5" outlineLevel="4">
      <c r="A122" s="9" t="s">
        <v>160</v>
      </c>
      <c r="B122" s="10" t="s">
        <v>161</v>
      </c>
      <c r="C122" s="10"/>
      <c r="D122" s="10"/>
      <c r="E122" s="10"/>
      <c r="F122" s="11">
        <f>SUM(F123:F129)</f>
        <v>27655.7</v>
      </c>
      <c r="G122" s="22">
        <f>SUM(G123:G129)</f>
        <v>-959.34</v>
      </c>
      <c r="H122" s="23">
        <f t="shared" si="1"/>
        <v>26696.36</v>
      </c>
    </row>
    <row r="123" spans="1:8" outlineLevel="7">
      <c r="A123" s="12" t="s">
        <v>162</v>
      </c>
      <c r="B123" s="13" t="s">
        <v>161</v>
      </c>
      <c r="C123" s="13" t="s">
        <v>18</v>
      </c>
      <c r="D123" s="13" t="s">
        <v>163</v>
      </c>
      <c r="E123" s="13" t="s">
        <v>164</v>
      </c>
      <c r="F123" s="14">
        <v>15535.6</v>
      </c>
      <c r="G123" s="22">
        <v>-328.6</v>
      </c>
      <c r="H123" s="23">
        <f t="shared" si="1"/>
        <v>15207</v>
      </c>
    </row>
    <row r="124" spans="1:8" ht="56.25" outlineLevel="7">
      <c r="A124" s="12" t="s">
        <v>165</v>
      </c>
      <c r="B124" s="13" t="s">
        <v>161</v>
      </c>
      <c r="C124" s="13" t="s">
        <v>18</v>
      </c>
      <c r="D124" s="13" t="s">
        <v>163</v>
      </c>
      <c r="E124" s="13" t="s">
        <v>166</v>
      </c>
      <c r="F124" s="14">
        <v>4676.6000000000004</v>
      </c>
      <c r="G124" s="22">
        <v>-130</v>
      </c>
      <c r="H124" s="23">
        <f t="shared" si="1"/>
        <v>4546.6000000000004</v>
      </c>
    </row>
    <row r="125" spans="1:8" ht="33.75" outlineLevel="7">
      <c r="A125" s="12" t="s">
        <v>17</v>
      </c>
      <c r="B125" s="13" t="s">
        <v>161</v>
      </c>
      <c r="C125" s="13" t="s">
        <v>18</v>
      </c>
      <c r="D125" s="13" t="s">
        <v>163</v>
      </c>
      <c r="E125" s="13" t="s">
        <v>20</v>
      </c>
      <c r="F125" s="14">
        <v>184.63</v>
      </c>
      <c r="G125" s="22">
        <v>0</v>
      </c>
      <c r="H125" s="23">
        <f t="shared" si="1"/>
        <v>184.63</v>
      </c>
    </row>
    <row r="126" spans="1:8" outlineLevel="7">
      <c r="A126" s="12" t="s">
        <v>21</v>
      </c>
      <c r="B126" s="13" t="s">
        <v>161</v>
      </c>
      <c r="C126" s="13" t="s">
        <v>18</v>
      </c>
      <c r="D126" s="13" t="s">
        <v>163</v>
      </c>
      <c r="E126" s="13" t="s">
        <v>22</v>
      </c>
      <c r="F126" s="14">
        <v>3819.37</v>
      </c>
      <c r="G126" s="22">
        <v>0</v>
      </c>
      <c r="H126" s="23">
        <f t="shared" si="1"/>
        <v>3819.37</v>
      </c>
    </row>
    <row r="127" spans="1:8" outlineLevel="7">
      <c r="A127" s="12" t="s">
        <v>23</v>
      </c>
      <c r="B127" s="13" t="s">
        <v>161</v>
      </c>
      <c r="C127" s="13" t="s">
        <v>18</v>
      </c>
      <c r="D127" s="13" t="s">
        <v>163</v>
      </c>
      <c r="E127" s="13" t="s">
        <v>24</v>
      </c>
      <c r="F127" s="14">
        <v>3350</v>
      </c>
      <c r="G127" s="22">
        <v>-435</v>
      </c>
      <c r="H127" s="23">
        <f t="shared" si="1"/>
        <v>2915</v>
      </c>
    </row>
    <row r="128" spans="1:8" ht="22.5" outlineLevel="7">
      <c r="A128" s="12" t="s">
        <v>25</v>
      </c>
      <c r="B128" s="13" t="s">
        <v>161</v>
      </c>
      <c r="C128" s="13" t="s">
        <v>18</v>
      </c>
      <c r="D128" s="13" t="s">
        <v>163</v>
      </c>
      <c r="E128" s="13" t="s">
        <v>26</v>
      </c>
      <c r="F128" s="14">
        <v>85</v>
      </c>
      <c r="G128" s="22">
        <v>-65.739999999999995</v>
      </c>
      <c r="H128" s="23">
        <f t="shared" si="1"/>
        <v>19.260000000000005</v>
      </c>
    </row>
    <row r="129" spans="1:8" outlineLevel="7">
      <c r="A129" s="12" t="s">
        <v>89</v>
      </c>
      <c r="B129" s="13" t="s">
        <v>161</v>
      </c>
      <c r="C129" s="13" t="s">
        <v>18</v>
      </c>
      <c r="D129" s="13" t="s">
        <v>163</v>
      </c>
      <c r="E129" s="13" t="s">
        <v>90</v>
      </c>
      <c r="F129" s="14">
        <v>4.5</v>
      </c>
      <c r="G129" s="22"/>
      <c r="H129" s="23">
        <f t="shared" si="1"/>
        <v>4.5</v>
      </c>
    </row>
    <row r="130" spans="1:8" ht="45" outlineLevel="4">
      <c r="A130" s="9" t="s">
        <v>167</v>
      </c>
      <c r="B130" s="10" t="s">
        <v>168</v>
      </c>
      <c r="C130" s="10"/>
      <c r="D130" s="10"/>
      <c r="E130" s="10"/>
      <c r="F130" s="11">
        <f>F131</f>
        <v>179.94</v>
      </c>
      <c r="G130" s="22">
        <f>G131</f>
        <v>-17.64</v>
      </c>
      <c r="H130" s="23">
        <f t="shared" si="1"/>
        <v>162.30000000000001</v>
      </c>
    </row>
    <row r="131" spans="1:8" outlineLevel="7">
      <c r="A131" s="12" t="s">
        <v>21</v>
      </c>
      <c r="B131" s="13" t="s">
        <v>168</v>
      </c>
      <c r="C131" s="13" t="s">
        <v>18</v>
      </c>
      <c r="D131" s="13" t="s">
        <v>63</v>
      </c>
      <c r="E131" s="13" t="s">
        <v>22</v>
      </c>
      <c r="F131" s="14">
        <v>179.94</v>
      </c>
      <c r="G131" s="22">
        <v>-17.64</v>
      </c>
      <c r="H131" s="23">
        <f t="shared" si="1"/>
        <v>162.30000000000001</v>
      </c>
    </row>
    <row r="132" spans="1:8" ht="22.5" outlineLevel="4">
      <c r="A132" s="9" t="s">
        <v>169</v>
      </c>
      <c r="B132" s="10" t="s">
        <v>170</v>
      </c>
      <c r="C132" s="10"/>
      <c r="D132" s="10"/>
      <c r="E132" s="10"/>
      <c r="F132" s="11">
        <f>F133</f>
        <v>9.06</v>
      </c>
      <c r="G132" s="22">
        <f>G133</f>
        <v>0</v>
      </c>
      <c r="H132" s="23">
        <f t="shared" si="1"/>
        <v>9.06</v>
      </c>
    </row>
    <row r="133" spans="1:8" outlineLevel="7">
      <c r="A133" s="12" t="s">
        <v>21</v>
      </c>
      <c r="B133" s="13" t="s">
        <v>170</v>
      </c>
      <c r="C133" s="13" t="s">
        <v>18</v>
      </c>
      <c r="D133" s="13" t="s">
        <v>63</v>
      </c>
      <c r="E133" s="13" t="s">
        <v>22</v>
      </c>
      <c r="F133" s="14">
        <v>9.06</v>
      </c>
      <c r="G133" s="22">
        <v>0</v>
      </c>
      <c r="H133" s="23">
        <f t="shared" si="1"/>
        <v>9.06</v>
      </c>
    </row>
    <row r="134" spans="1:8" ht="22.5" outlineLevel="4">
      <c r="A134" s="9" t="s">
        <v>171</v>
      </c>
      <c r="B134" s="10" t="s">
        <v>172</v>
      </c>
      <c r="C134" s="10"/>
      <c r="D134" s="10"/>
      <c r="E134" s="10"/>
      <c r="F134" s="11">
        <f>F135+F136</f>
        <v>1689.95</v>
      </c>
      <c r="G134" s="22">
        <f>SUM(G135:G136)</f>
        <v>0</v>
      </c>
      <c r="H134" s="23">
        <f t="shared" si="1"/>
        <v>1689.95</v>
      </c>
    </row>
    <row r="135" spans="1:8" outlineLevel="7">
      <c r="A135" s="12" t="s">
        <v>21</v>
      </c>
      <c r="B135" s="13" t="s">
        <v>172</v>
      </c>
      <c r="C135" s="13" t="s">
        <v>18</v>
      </c>
      <c r="D135" s="13" t="s">
        <v>74</v>
      </c>
      <c r="E135" s="13" t="s">
        <v>22</v>
      </c>
      <c r="F135" s="14">
        <v>1644.95</v>
      </c>
      <c r="G135" s="22">
        <v>0</v>
      </c>
      <c r="H135" s="23">
        <f t="shared" si="1"/>
        <v>1644.95</v>
      </c>
    </row>
    <row r="136" spans="1:8" outlineLevel="7">
      <c r="A136" s="12" t="s">
        <v>23</v>
      </c>
      <c r="B136" s="13" t="s">
        <v>172</v>
      </c>
      <c r="C136" s="13" t="s">
        <v>18</v>
      </c>
      <c r="D136" s="13" t="s">
        <v>74</v>
      </c>
      <c r="E136" s="13" t="s">
        <v>24</v>
      </c>
      <c r="F136" s="14">
        <v>45</v>
      </c>
      <c r="G136" s="22"/>
      <c r="H136" s="23">
        <f t="shared" si="1"/>
        <v>45</v>
      </c>
    </row>
    <row r="137" spans="1:8" ht="56.25" outlineLevel="4">
      <c r="A137" s="9" t="s">
        <v>173</v>
      </c>
      <c r="B137" s="10" t="s">
        <v>174</v>
      </c>
      <c r="C137" s="10"/>
      <c r="D137" s="10"/>
      <c r="E137" s="10"/>
      <c r="F137" s="11">
        <f>F138</f>
        <v>1000</v>
      </c>
      <c r="G137" s="22">
        <f>G138</f>
        <v>-127.8</v>
      </c>
      <c r="H137" s="23">
        <f t="shared" si="1"/>
        <v>872.2</v>
      </c>
    </row>
    <row r="138" spans="1:8" outlineLevel="7">
      <c r="A138" s="12" t="s">
        <v>21</v>
      </c>
      <c r="B138" s="13" t="s">
        <v>174</v>
      </c>
      <c r="C138" s="13" t="s">
        <v>18</v>
      </c>
      <c r="D138" s="13" t="s">
        <v>63</v>
      </c>
      <c r="E138" s="13" t="s">
        <v>22</v>
      </c>
      <c r="F138" s="14">
        <v>1000</v>
      </c>
      <c r="G138" s="22">
        <v>-127.8</v>
      </c>
      <c r="H138" s="23">
        <f t="shared" si="1"/>
        <v>872.2</v>
      </c>
    </row>
    <row r="139" spans="1:8" ht="45" outlineLevel="3">
      <c r="A139" s="24" t="s">
        <v>175</v>
      </c>
      <c r="B139" s="25" t="s">
        <v>176</v>
      </c>
      <c r="C139" s="25"/>
      <c r="D139" s="25"/>
      <c r="E139" s="25"/>
      <c r="F139" s="26">
        <f>F140+F143+F154+F156+F159+F161+F163</f>
        <v>31946.560000000005</v>
      </c>
      <c r="G139" s="27">
        <f>G140+G143+G154+G156+G159+G161+G163</f>
        <v>-860.26</v>
      </c>
      <c r="H139" s="28">
        <f t="shared" si="1"/>
        <v>31086.300000000007</v>
      </c>
    </row>
    <row r="140" spans="1:8" ht="33.75" outlineLevel="4">
      <c r="A140" s="9" t="s">
        <v>177</v>
      </c>
      <c r="B140" s="10" t="s">
        <v>178</v>
      </c>
      <c r="C140" s="10"/>
      <c r="D140" s="10"/>
      <c r="E140" s="10"/>
      <c r="F140" s="11">
        <f>SUM(F141:F142)</f>
        <v>8378</v>
      </c>
      <c r="G140" s="22">
        <f>SUM(G141:G142)</f>
        <v>-255.23</v>
      </c>
      <c r="H140" s="23">
        <f t="shared" si="1"/>
        <v>8122.77</v>
      </c>
    </row>
    <row r="141" spans="1:8" ht="67.5" outlineLevel="7">
      <c r="A141" s="12" t="s">
        <v>179</v>
      </c>
      <c r="B141" s="13" t="s">
        <v>178</v>
      </c>
      <c r="C141" s="13" t="s">
        <v>18</v>
      </c>
      <c r="D141" s="13" t="s">
        <v>180</v>
      </c>
      <c r="E141" s="13" t="s">
        <v>181</v>
      </c>
      <c r="F141" s="14">
        <v>7428</v>
      </c>
      <c r="G141" s="22">
        <v>0</v>
      </c>
      <c r="H141" s="23">
        <f t="shared" si="1"/>
        <v>7428</v>
      </c>
    </row>
    <row r="142" spans="1:8" ht="22.5" outlineLevel="7">
      <c r="A142" s="12" t="s">
        <v>111</v>
      </c>
      <c r="B142" s="13" t="s">
        <v>178</v>
      </c>
      <c r="C142" s="13" t="s">
        <v>18</v>
      </c>
      <c r="D142" s="13" t="s">
        <v>180</v>
      </c>
      <c r="E142" s="13" t="s">
        <v>113</v>
      </c>
      <c r="F142" s="14">
        <v>950</v>
      </c>
      <c r="G142" s="22">
        <v>-255.23</v>
      </c>
      <c r="H142" s="23">
        <f t="shared" si="1"/>
        <v>694.77</v>
      </c>
    </row>
    <row r="143" spans="1:8" ht="22.5" outlineLevel="4">
      <c r="A143" s="9" t="s">
        <v>182</v>
      </c>
      <c r="B143" s="10" t="s">
        <v>183</v>
      </c>
      <c r="C143" s="10"/>
      <c r="D143" s="10"/>
      <c r="E143" s="10"/>
      <c r="F143" s="11">
        <f>SUM(F144:F153)</f>
        <v>7527.9</v>
      </c>
      <c r="G143" s="22">
        <f>SUM(G144:G153)</f>
        <v>-605.03</v>
      </c>
      <c r="H143" s="23">
        <f t="shared" si="1"/>
        <v>6922.87</v>
      </c>
    </row>
    <row r="144" spans="1:8" outlineLevel="7">
      <c r="A144" s="12" t="s">
        <v>162</v>
      </c>
      <c r="B144" s="13" t="s">
        <v>183</v>
      </c>
      <c r="C144" s="13" t="s">
        <v>18</v>
      </c>
      <c r="D144" s="13" t="s">
        <v>180</v>
      </c>
      <c r="E144" s="13" t="s">
        <v>164</v>
      </c>
      <c r="F144" s="14">
        <v>3933.13</v>
      </c>
      <c r="G144" s="22">
        <v>-230.7</v>
      </c>
      <c r="H144" s="23">
        <f t="shared" si="1"/>
        <v>3702.4300000000003</v>
      </c>
    </row>
    <row r="145" spans="1:8" ht="33.75" outlineLevel="7">
      <c r="A145" s="12" t="s">
        <v>184</v>
      </c>
      <c r="B145" s="13" t="s">
        <v>183</v>
      </c>
      <c r="C145" s="13" t="s">
        <v>18</v>
      </c>
      <c r="D145" s="13" t="s">
        <v>180</v>
      </c>
      <c r="E145" s="13" t="s">
        <v>185</v>
      </c>
      <c r="F145" s="14">
        <v>20</v>
      </c>
      <c r="G145" s="22"/>
      <c r="H145" s="23">
        <f t="shared" si="1"/>
        <v>20</v>
      </c>
    </row>
    <row r="146" spans="1:8" ht="56.25" outlineLevel="7">
      <c r="A146" s="12" t="s">
        <v>165</v>
      </c>
      <c r="B146" s="13" t="s">
        <v>183</v>
      </c>
      <c r="C146" s="13" t="s">
        <v>18</v>
      </c>
      <c r="D146" s="13" t="s">
        <v>180</v>
      </c>
      <c r="E146" s="13" t="s">
        <v>166</v>
      </c>
      <c r="F146" s="14">
        <v>1181.77</v>
      </c>
      <c r="G146" s="22">
        <v>-82.77</v>
      </c>
      <c r="H146" s="23">
        <f t="shared" si="1"/>
        <v>1099</v>
      </c>
    </row>
    <row r="147" spans="1:8" ht="33.75" outlineLevel="7">
      <c r="A147" s="12" t="s">
        <v>17</v>
      </c>
      <c r="B147" s="13" t="s">
        <v>183</v>
      </c>
      <c r="C147" s="13" t="s">
        <v>18</v>
      </c>
      <c r="D147" s="13" t="s">
        <v>180</v>
      </c>
      <c r="E147" s="13" t="s">
        <v>20</v>
      </c>
      <c r="F147" s="14">
        <v>182</v>
      </c>
      <c r="G147" s="22">
        <v>-53.17</v>
      </c>
      <c r="H147" s="23">
        <f t="shared" si="1"/>
        <v>128.82999999999998</v>
      </c>
    </row>
    <row r="148" spans="1:8" outlineLevel="7">
      <c r="A148" s="12" t="s">
        <v>21</v>
      </c>
      <c r="B148" s="13" t="s">
        <v>183</v>
      </c>
      <c r="C148" s="13" t="s">
        <v>18</v>
      </c>
      <c r="D148" s="13" t="s">
        <v>180</v>
      </c>
      <c r="E148" s="13" t="s">
        <v>22</v>
      </c>
      <c r="F148" s="14">
        <v>1247.8</v>
      </c>
      <c r="G148" s="22">
        <v>-179.13</v>
      </c>
      <c r="H148" s="23">
        <f t="shared" ref="H148:H205" si="2">F148+G148</f>
        <v>1068.67</v>
      </c>
    </row>
    <row r="149" spans="1:8" outlineLevel="7">
      <c r="A149" s="12" t="s">
        <v>23</v>
      </c>
      <c r="B149" s="13" t="s">
        <v>183</v>
      </c>
      <c r="C149" s="13" t="s">
        <v>18</v>
      </c>
      <c r="D149" s="13" t="s">
        <v>180</v>
      </c>
      <c r="E149" s="13" t="s">
        <v>24</v>
      </c>
      <c r="F149" s="14">
        <v>212</v>
      </c>
      <c r="G149" s="22">
        <v>-14.26</v>
      </c>
      <c r="H149" s="23">
        <f t="shared" si="2"/>
        <v>197.74</v>
      </c>
    </row>
    <row r="150" spans="1:8" ht="22.5" outlineLevel="7">
      <c r="A150" s="12" t="s">
        <v>253</v>
      </c>
      <c r="B150" s="13" t="s">
        <v>183</v>
      </c>
      <c r="C150" s="13" t="s">
        <v>18</v>
      </c>
      <c r="D150" s="13" t="s">
        <v>180</v>
      </c>
      <c r="E150" s="13" t="s">
        <v>254</v>
      </c>
      <c r="F150" s="14">
        <v>694.2</v>
      </c>
      <c r="G150" s="22">
        <v>0</v>
      </c>
      <c r="H150" s="23">
        <f t="shared" si="2"/>
        <v>694.2</v>
      </c>
    </row>
    <row r="151" spans="1:8" ht="22.5" outlineLevel="7">
      <c r="A151" s="12" t="s">
        <v>25</v>
      </c>
      <c r="B151" s="13" t="s">
        <v>183</v>
      </c>
      <c r="C151" s="13" t="s">
        <v>18</v>
      </c>
      <c r="D151" s="13" t="s">
        <v>180</v>
      </c>
      <c r="E151" s="13" t="s">
        <v>26</v>
      </c>
      <c r="F151" s="14">
        <v>31</v>
      </c>
      <c r="G151" s="22">
        <v>-31</v>
      </c>
      <c r="H151" s="23">
        <f t="shared" si="2"/>
        <v>0</v>
      </c>
    </row>
    <row r="152" spans="1:8" outlineLevel="7">
      <c r="A152" s="12" t="s">
        <v>27</v>
      </c>
      <c r="B152" s="13" t="s">
        <v>183</v>
      </c>
      <c r="C152" s="13" t="s">
        <v>18</v>
      </c>
      <c r="D152" s="13" t="s">
        <v>180</v>
      </c>
      <c r="E152" s="13" t="s">
        <v>28</v>
      </c>
      <c r="F152" s="14">
        <v>14</v>
      </c>
      <c r="G152" s="22">
        <v>-14</v>
      </c>
      <c r="H152" s="23">
        <f t="shared" si="2"/>
        <v>0</v>
      </c>
    </row>
    <row r="153" spans="1:8" outlineLevel="7">
      <c r="A153" s="12" t="s">
        <v>89</v>
      </c>
      <c r="B153" s="13" t="s">
        <v>183</v>
      </c>
      <c r="C153" s="13" t="s">
        <v>18</v>
      </c>
      <c r="D153" s="13" t="s">
        <v>180</v>
      </c>
      <c r="E153" s="13" t="s">
        <v>90</v>
      </c>
      <c r="F153" s="14">
        <v>12</v>
      </c>
      <c r="G153" s="22"/>
      <c r="H153" s="23">
        <f t="shared" si="2"/>
        <v>12</v>
      </c>
    </row>
    <row r="154" spans="1:8" ht="33.75" outlineLevel="4">
      <c r="A154" s="9" t="s">
        <v>186</v>
      </c>
      <c r="B154" s="10" t="s">
        <v>187</v>
      </c>
      <c r="C154" s="10"/>
      <c r="D154" s="10"/>
      <c r="E154" s="10"/>
      <c r="F154" s="11">
        <f>F155</f>
        <v>1400</v>
      </c>
      <c r="G154" s="22">
        <f>G155</f>
        <v>0</v>
      </c>
      <c r="H154" s="23">
        <f t="shared" si="2"/>
        <v>1400</v>
      </c>
    </row>
    <row r="155" spans="1:8" outlineLevel="7">
      <c r="A155" s="12" t="s">
        <v>21</v>
      </c>
      <c r="B155" s="13" t="s">
        <v>187</v>
      </c>
      <c r="C155" s="13" t="s">
        <v>18</v>
      </c>
      <c r="D155" s="13" t="s">
        <v>180</v>
      </c>
      <c r="E155" s="13" t="s">
        <v>22</v>
      </c>
      <c r="F155" s="14">
        <v>1400</v>
      </c>
      <c r="G155" s="22">
        <v>0</v>
      </c>
      <c r="H155" s="23">
        <f t="shared" si="2"/>
        <v>1400</v>
      </c>
    </row>
    <row r="156" spans="1:8" ht="123.75" outlineLevel="4">
      <c r="A156" s="15" t="s">
        <v>188</v>
      </c>
      <c r="B156" s="10" t="s">
        <v>189</v>
      </c>
      <c r="C156" s="10"/>
      <c r="D156" s="10"/>
      <c r="E156" s="10"/>
      <c r="F156" s="11">
        <f>F157+F158</f>
        <v>6040.4</v>
      </c>
      <c r="G156" s="22">
        <f>SUM(G157:G158)</f>
        <v>78.86</v>
      </c>
      <c r="H156" s="23">
        <f t="shared" si="2"/>
        <v>6119.2599999999993</v>
      </c>
    </row>
    <row r="157" spans="1:8" outlineLevel="7">
      <c r="A157" s="12" t="s">
        <v>162</v>
      </c>
      <c r="B157" s="13" t="s">
        <v>189</v>
      </c>
      <c r="C157" s="13" t="s">
        <v>18</v>
      </c>
      <c r="D157" s="13" t="s">
        <v>180</v>
      </c>
      <c r="E157" s="13" t="s">
        <v>164</v>
      </c>
      <c r="F157" s="14">
        <v>4639.34</v>
      </c>
      <c r="G157" s="22">
        <v>78.86</v>
      </c>
      <c r="H157" s="23">
        <f t="shared" si="2"/>
        <v>4718.2</v>
      </c>
    </row>
    <row r="158" spans="1:8" ht="56.25" outlineLevel="7">
      <c r="A158" s="12" t="s">
        <v>165</v>
      </c>
      <c r="B158" s="13" t="s">
        <v>189</v>
      </c>
      <c r="C158" s="13" t="s">
        <v>18</v>
      </c>
      <c r="D158" s="13" t="s">
        <v>180</v>
      </c>
      <c r="E158" s="13" t="s">
        <v>166</v>
      </c>
      <c r="F158" s="14">
        <v>1401.06</v>
      </c>
      <c r="G158" s="22">
        <v>0</v>
      </c>
      <c r="H158" s="23">
        <f t="shared" si="2"/>
        <v>1401.06</v>
      </c>
    </row>
    <row r="159" spans="1:8" ht="112.5" outlineLevel="4">
      <c r="A159" s="15" t="s">
        <v>190</v>
      </c>
      <c r="B159" s="10" t="s">
        <v>191</v>
      </c>
      <c r="C159" s="10"/>
      <c r="D159" s="10"/>
      <c r="E159" s="10"/>
      <c r="F159" s="11">
        <f>F160</f>
        <v>8330</v>
      </c>
      <c r="G159" s="22">
        <f>G160</f>
        <v>-78.86</v>
      </c>
      <c r="H159" s="23">
        <f t="shared" si="2"/>
        <v>8251.14</v>
      </c>
    </row>
    <row r="160" spans="1:8" ht="67.5" outlineLevel="7">
      <c r="A160" s="12" t="s">
        <v>179</v>
      </c>
      <c r="B160" s="13" t="s">
        <v>191</v>
      </c>
      <c r="C160" s="13" t="s">
        <v>18</v>
      </c>
      <c r="D160" s="13" t="s">
        <v>180</v>
      </c>
      <c r="E160" s="13" t="s">
        <v>181</v>
      </c>
      <c r="F160" s="14">
        <v>8330</v>
      </c>
      <c r="G160" s="22">
        <v>-78.86</v>
      </c>
      <c r="H160" s="23">
        <f t="shared" si="2"/>
        <v>8251.14</v>
      </c>
    </row>
    <row r="161" spans="1:8" ht="45" outlineLevel="4">
      <c r="A161" s="9" t="s">
        <v>192</v>
      </c>
      <c r="B161" s="10" t="s">
        <v>193</v>
      </c>
      <c r="C161" s="10"/>
      <c r="D161" s="10"/>
      <c r="E161" s="10"/>
      <c r="F161" s="11">
        <f>F162</f>
        <v>157.9</v>
      </c>
      <c r="G161" s="22">
        <f>G162</f>
        <v>0</v>
      </c>
      <c r="H161" s="23">
        <f t="shared" si="2"/>
        <v>157.9</v>
      </c>
    </row>
    <row r="162" spans="1:8" outlineLevel="7">
      <c r="A162" s="12" t="s">
        <v>21</v>
      </c>
      <c r="B162" s="13" t="s">
        <v>193</v>
      </c>
      <c r="C162" s="13" t="s">
        <v>18</v>
      </c>
      <c r="D162" s="13" t="s">
        <v>180</v>
      </c>
      <c r="E162" s="13" t="s">
        <v>22</v>
      </c>
      <c r="F162" s="14">
        <v>157.9</v>
      </c>
      <c r="G162" s="22"/>
      <c r="H162" s="23">
        <f t="shared" si="2"/>
        <v>157.9</v>
      </c>
    </row>
    <row r="163" spans="1:8" ht="45" outlineLevel="4">
      <c r="A163" s="9" t="s">
        <v>194</v>
      </c>
      <c r="B163" s="10" t="s">
        <v>195</v>
      </c>
      <c r="C163" s="10"/>
      <c r="D163" s="10"/>
      <c r="E163" s="10"/>
      <c r="F163" s="11">
        <f>F164</f>
        <v>112.36</v>
      </c>
      <c r="G163" s="22">
        <f>G164</f>
        <v>0</v>
      </c>
      <c r="H163" s="23">
        <f t="shared" si="2"/>
        <v>112.36</v>
      </c>
    </row>
    <row r="164" spans="1:8" outlineLevel="7">
      <c r="A164" s="12" t="s">
        <v>21</v>
      </c>
      <c r="B164" s="13" t="s">
        <v>195</v>
      </c>
      <c r="C164" s="13" t="s">
        <v>18</v>
      </c>
      <c r="D164" s="13" t="s">
        <v>180</v>
      </c>
      <c r="E164" s="13" t="s">
        <v>22</v>
      </c>
      <c r="F164" s="14">
        <v>112.36</v>
      </c>
      <c r="G164" s="22"/>
      <c r="H164" s="23">
        <f t="shared" si="2"/>
        <v>112.36</v>
      </c>
    </row>
    <row r="165" spans="1:8" ht="45" outlineLevel="3">
      <c r="A165" s="24" t="s">
        <v>196</v>
      </c>
      <c r="B165" s="25" t="s">
        <v>197</v>
      </c>
      <c r="C165" s="25"/>
      <c r="D165" s="25"/>
      <c r="E165" s="25"/>
      <c r="F165" s="26">
        <f>F166+F168+F170</f>
        <v>1284.7</v>
      </c>
      <c r="G165" s="27">
        <f>G166+G168+G170</f>
        <v>0</v>
      </c>
      <c r="H165" s="28">
        <f t="shared" si="2"/>
        <v>1284.7</v>
      </c>
    </row>
    <row r="166" spans="1:8" ht="33.75" outlineLevel="4">
      <c r="A166" s="9" t="s">
        <v>198</v>
      </c>
      <c r="B166" s="10" t="s">
        <v>199</v>
      </c>
      <c r="C166" s="10"/>
      <c r="D166" s="10"/>
      <c r="E166" s="10"/>
      <c r="F166" s="11">
        <f>F167</f>
        <v>67.8</v>
      </c>
      <c r="G166" s="22">
        <f>G167</f>
        <v>0</v>
      </c>
      <c r="H166" s="23">
        <f t="shared" si="2"/>
        <v>67.8</v>
      </c>
    </row>
    <row r="167" spans="1:8" outlineLevel="7">
      <c r="A167" s="12" t="s">
        <v>21</v>
      </c>
      <c r="B167" s="13" t="s">
        <v>199</v>
      </c>
      <c r="C167" s="13" t="s">
        <v>18</v>
      </c>
      <c r="D167" s="13" t="s">
        <v>200</v>
      </c>
      <c r="E167" s="13" t="s">
        <v>22</v>
      </c>
      <c r="F167" s="14">
        <v>67.8</v>
      </c>
      <c r="G167" s="22">
        <v>0</v>
      </c>
      <c r="H167" s="23">
        <f t="shared" si="2"/>
        <v>67.8</v>
      </c>
    </row>
    <row r="168" spans="1:8" ht="33.75" outlineLevel="4">
      <c r="A168" s="9" t="s">
        <v>201</v>
      </c>
      <c r="B168" s="10" t="s">
        <v>202</v>
      </c>
      <c r="C168" s="10"/>
      <c r="D168" s="10"/>
      <c r="E168" s="10"/>
      <c r="F168" s="11">
        <f>F169</f>
        <v>328.44</v>
      </c>
      <c r="G168" s="22">
        <f>G169</f>
        <v>0</v>
      </c>
      <c r="H168" s="23">
        <f t="shared" si="2"/>
        <v>328.44</v>
      </c>
    </row>
    <row r="169" spans="1:8" outlineLevel="7">
      <c r="A169" s="12" t="s">
        <v>21</v>
      </c>
      <c r="B169" s="13" t="s">
        <v>202</v>
      </c>
      <c r="C169" s="13" t="s">
        <v>18</v>
      </c>
      <c r="D169" s="13" t="s">
        <v>203</v>
      </c>
      <c r="E169" s="13" t="s">
        <v>22</v>
      </c>
      <c r="F169" s="14">
        <v>328.44</v>
      </c>
      <c r="G169" s="22">
        <v>0</v>
      </c>
      <c r="H169" s="23">
        <f t="shared" si="2"/>
        <v>328.44</v>
      </c>
    </row>
    <row r="170" spans="1:8" ht="45" outlineLevel="4">
      <c r="A170" s="9" t="s">
        <v>204</v>
      </c>
      <c r="B170" s="10" t="s">
        <v>205</v>
      </c>
      <c r="C170" s="10"/>
      <c r="D170" s="10"/>
      <c r="E170" s="10"/>
      <c r="F170" s="11">
        <f>F171+F172</f>
        <v>888.46</v>
      </c>
      <c r="G170" s="22">
        <f>SUM(G171:G172)</f>
        <v>0</v>
      </c>
      <c r="H170" s="23">
        <f t="shared" si="2"/>
        <v>888.46</v>
      </c>
    </row>
    <row r="171" spans="1:8" outlineLevel="7">
      <c r="A171" s="12" t="s">
        <v>162</v>
      </c>
      <c r="B171" s="13" t="s">
        <v>205</v>
      </c>
      <c r="C171" s="13" t="s">
        <v>18</v>
      </c>
      <c r="D171" s="13" t="s">
        <v>200</v>
      </c>
      <c r="E171" s="13" t="s">
        <v>164</v>
      </c>
      <c r="F171" s="14">
        <v>682.38</v>
      </c>
      <c r="G171" s="22">
        <v>0</v>
      </c>
      <c r="H171" s="23">
        <f t="shared" si="2"/>
        <v>682.38</v>
      </c>
    </row>
    <row r="172" spans="1:8" ht="56.25" outlineLevel="7">
      <c r="A172" s="12" t="s">
        <v>165</v>
      </c>
      <c r="B172" s="13" t="s">
        <v>205</v>
      </c>
      <c r="C172" s="13" t="s">
        <v>18</v>
      </c>
      <c r="D172" s="13" t="s">
        <v>200</v>
      </c>
      <c r="E172" s="13" t="s">
        <v>166</v>
      </c>
      <c r="F172" s="14">
        <v>206.08</v>
      </c>
      <c r="G172" s="22">
        <v>0</v>
      </c>
      <c r="H172" s="23">
        <f t="shared" si="2"/>
        <v>206.08</v>
      </c>
    </row>
    <row r="173" spans="1:8" ht="45" outlineLevel="3">
      <c r="A173" s="24" t="s">
        <v>206</v>
      </c>
      <c r="B173" s="25" t="s">
        <v>207</v>
      </c>
      <c r="C173" s="25"/>
      <c r="D173" s="25"/>
      <c r="E173" s="25"/>
      <c r="F173" s="26">
        <f>F174+F179+F181+F183+F185+F187+F189+F191</f>
        <v>46424.52</v>
      </c>
      <c r="G173" s="27">
        <f>G174+G179+G181+G183+G185+G187+G189+G191</f>
        <v>2204.8599999999997</v>
      </c>
      <c r="H173" s="28">
        <f t="shared" si="2"/>
        <v>48629.38</v>
      </c>
    </row>
    <row r="174" spans="1:8" outlineLevel="4">
      <c r="A174" s="9" t="s">
        <v>208</v>
      </c>
      <c r="B174" s="10" t="s">
        <v>209</v>
      </c>
      <c r="C174" s="10"/>
      <c r="D174" s="10"/>
      <c r="E174" s="10"/>
      <c r="F174" s="11">
        <f>SUM(F175:F178)</f>
        <v>41087.53</v>
      </c>
      <c r="G174" s="22">
        <f>SUM(G175:G178)</f>
        <v>2231.4399999999996</v>
      </c>
      <c r="H174" s="23">
        <f t="shared" si="2"/>
        <v>43318.97</v>
      </c>
    </row>
    <row r="175" spans="1:8" outlineLevel="7">
      <c r="A175" s="12" t="s">
        <v>21</v>
      </c>
      <c r="B175" s="13" t="s">
        <v>209</v>
      </c>
      <c r="C175" s="13" t="s">
        <v>18</v>
      </c>
      <c r="D175" s="13" t="s">
        <v>112</v>
      </c>
      <c r="E175" s="13" t="s">
        <v>22</v>
      </c>
      <c r="F175" s="14">
        <v>7814.25</v>
      </c>
      <c r="G175" s="22"/>
      <c r="H175" s="23">
        <f t="shared" si="2"/>
        <v>7814.25</v>
      </c>
    </row>
    <row r="176" spans="1:8" outlineLevel="7">
      <c r="A176" s="12" t="s">
        <v>23</v>
      </c>
      <c r="B176" s="13" t="s">
        <v>209</v>
      </c>
      <c r="C176" s="13" t="s">
        <v>18</v>
      </c>
      <c r="D176" s="13" t="s">
        <v>112</v>
      </c>
      <c r="E176" s="13" t="s">
        <v>24</v>
      </c>
      <c r="F176" s="14">
        <v>26000</v>
      </c>
      <c r="G176" s="22">
        <v>2239.56</v>
      </c>
      <c r="H176" s="23">
        <f t="shared" si="2"/>
        <v>28239.56</v>
      </c>
    </row>
    <row r="177" spans="1:8" ht="45" outlineLevel="7">
      <c r="A177" s="12" t="s">
        <v>87</v>
      </c>
      <c r="B177" s="13" t="s">
        <v>209</v>
      </c>
      <c r="C177" s="13" t="s">
        <v>18</v>
      </c>
      <c r="D177" s="13" t="s">
        <v>112</v>
      </c>
      <c r="E177" s="13" t="s">
        <v>88</v>
      </c>
      <c r="F177" s="14">
        <v>7248.72</v>
      </c>
      <c r="G177" s="22">
        <v>-7.3</v>
      </c>
      <c r="H177" s="23">
        <f t="shared" si="2"/>
        <v>7241.42</v>
      </c>
    </row>
    <row r="178" spans="1:8" outlineLevel="7">
      <c r="A178" s="12" t="s">
        <v>89</v>
      </c>
      <c r="B178" s="13" t="s">
        <v>209</v>
      </c>
      <c r="C178" s="13" t="s">
        <v>18</v>
      </c>
      <c r="D178" s="13" t="s">
        <v>112</v>
      </c>
      <c r="E178" s="13" t="s">
        <v>90</v>
      </c>
      <c r="F178" s="14">
        <v>24.56</v>
      </c>
      <c r="G178" s="22">
        <v>-0.82</v>
      </c>
      <c r="H178" s="23">
        <f t="shared" si="2"/>
        <v>23.74</v>
      </c>
    </row>
    <row r="179" spans="1:8" ht="22.5" outlineLevel="4">
      <c r="A179" s="9" t="s">
        <v>210</v>
      </c>
      <c r="B179" s="10" t="s">
        <v>211</v>
      </c>
      <c r="C179" s="10"/>
      <c r="D179" s="10"/>
      <c r="E179" s="10"/>
      <c r="F179" s="11">
        <f>F180</f>
        <v>0</v>
      </c>
      <c r="G179" s="22">
        <f>G180</f>
        <v>0</v>
      </c>
      <c r="H179" s="23">
        <f t="shared" si="2"/>
        <v>0</v>
      </c>
    </row>
    <row r="180" spans="1:8" outlineLevel="7">
      <c r="A180" s="12" t="s">
        <v>21</v>
      </c>
      <c r="B180" s="13" t="s">
        <v>211</v>
      </c>
      <c r="C180" s="13" t="s">
        <v>18</v>
      </c>
      <c r="D180" s="13" t="s">
        <v>112</v>
      </c>
      <c r="E180" s="13" t="s">
        <v>22</v>
      </c>
      <c r="F180" s="14">
        <v>0</v>
      </c>
      <c r="G180" s="22">
        <v>0</v>
      </c>
      <c r="H180" s="23">
        <f t="shared" si="2"/>
        <v>0</v>
      </c>
    </row>
    <row r="181" spans="1:8" ht="22.5" outlineLevel="4">
      <c r="A181" s="9" t="s">
        <v>212</v>
      </c>
      <c r="B181" s="10" t="s">
        <v>213</v>
      </c>
      <c r="C181" s="10"/>
      <c r="D181" s="10"/>
      <c r="E181" s="10"/>
      <c r="F181" s="11">
        <f>F182</f>
        <v>410</v>
      </c>
      <c r="G181" s="22">
        <f>G182</f>
        <v>-0.75</v>
      </c>
      <c r="H181" s="23">
        <f t="shared" si="2"/>
        <v>409.25</v>
      </c>
    </row>
    <row r="182" spans="1:8" outlineLevel="7">
      <c r="A182" s="12" t="s">
        <v>21</v>
      </c>
      <c r="B182" s="13" t="s">
        <v>213</v>
      </c>
      <c r="C182" s="13" t="s">
        <v>18</v>
      </c>
      <c r="D182" s="13" t="s">
        <v>112</v>
      </c>
      <c r="E182" s="13" t="s">
        <v>22</v>
      </c>
      <c r="F182" s="14">
        <v>410</v>
      </c>
      <c r="G182" s="22">
        <v>-0.75</v>
      </c>
      <c r="H182" s="23">
        <f t="shared" si="2"/>
        <v>409.25</v>
      </c>
    </row>
    <row r="183" spans="1:8" ht="22.5" outlineLevel="4">
      <c r="A183" s="9" t="s">
        <v>214</v>
      </c>
      <c r="B183" s="10" t="s">
        <v>215</v>
      </c>
      <c r="C183" s="10"/>
      <c r="D183" s="10"/>
      <c r="E183" s="10"/>
      <c r="F183" s="11">
        <f>F184</f>
        <v>2784.1</v>
      </c>
      <c r="G183" s="22">
        <f>G184</f>
        <v>-25.33</v>
      </c>
      <c r="H183" s="23">
        <f t="shared" si="2"/>
        <v>2758.77</v>
      </c>
    </row>
    <row r="184" spans="1:8" outlineLevel="7">
      <c r="A184" s="12" t="s">
        <v>21</v>
      </c>
      <c r="B184" s="13" t="s">
        <v>215</v>
      </c>
      <c r="C184" s="13" t="s">
        <v>18</v>
      </c>
      <c r="D184" s="13" t="s">
        <v>112</v>
      </c>
      <c r="E184" s="13" t="s">
        <v>22</v>
      </c>
      <c r="F184" s="14">
        <v>2784.1</v>
      </c>
      <c r="G184" s="22">
        <v>-25.33</v>
      </c>
      <c r="H184" s="23">
        <f t="shared" si="2"/>
        <v>2758.77</v>
      </c>
    </row>
    <row r="185" spans="1:8" ht="33.75" outlineLevel="4">
      <c r="A185" s="9" t="s">
        <v>216</v>
      </c>
      <c r="B185" s="10" t="s">
        <v>217</v>
      </c>
      <c r="C185" s="10"/>
      <c r="D185" s="10"/>
      <c r="E185" s="10"/>
      <c r="F185" s="11">
        <f>F186</f>
        <v>250</v>
      </c>
      <c r="G185" s="22">
        <f>G186</f>
        <v>-0.5</v>
      </c>
      <c r="H185" s="23">
        <f t="shared" si="2"/>
        <v>249.5</v>
      </c>
    </row>
    <row r="186" spans="1:8" outlineLevel="7">
      <c r="A186" s="12" t="s">
        <v>21</v>
      </c>
      <c r="B186" s="13" t="s">
        <v>217</v>
      </c>
      <c r="C186" s="13" t="s">
        <v>18</v>
      </c>
      <c r="D186" s="13" t="s">
        <v>112</v>
      </c>
      <c r="E186" s="13" t="s">
        <v>22</v>
      </c>
      <c r="F186" s="14">
        <v>250</v>
      </c>
      <c r="G186" s="22">
        <v>-0.5</v>
      </c>
      <c r="H186" s="23">
        <f t="shared" si="2"/>
        <v>249.5</v>
      </c>
    </row>
    <row r="187" spans="1:8" ht="22.5" outlineLevel="4">
      <c r="A187" s="9" t="s">
        <v>150</v>
      </c>
      <c r="B187" s="10" t="s">
        <v>218</v>
      </c>
      <c r="C187" s="10"/>
      <c r="D187" s="10"/>
      <c r="E187" s="10"/>
      <c r="F187" s="11">
        <f>F188</f>
        <v>214.39</v>
      </c>
      <c r="G187" s="22">
        <f>G188</f>
        <v>0</v>
      </c>
      <c r="H187" s="23">
        <f t="shared" si="2"/>
        <v>214.39</v>
      </c>
    </row>
    <row r="188" spans="1:8" outlineLevel="7">
      <c r="A188" s="12" t="s">
        <v>21</v>
      </c>
      <c r="B188" s="13" t="s">
        <v>218</v>
      </c>
      <c r="C188" s="13" t="s">
        <v>18</v>
      </c>
      <c r="D188" s="13" t="s">
        <v>112</v>
      </c>
      <c r="E188" s="13" t="s">
        <v>22</v>
      </c>
      <c r="F188" s="14">
        <v>214.39</v>
      </c>
      <c r="G188" s="22">
        <v>0</v>
      </c>
      <c r="H188" s="23">
        <f t="shared" si="2"/>
        <v>214.39</v>
      </c>
    </row>
    <row r="189" spans="1:8" ht="123.75" outlineLevel="4">
      <c r="A189" s="15" t="s">
        <v>219</v>
      </c>
      <c r="B189" s="10" t="s">
        <v>220</v>
      </c>
      <c r="C189" s="10"/>
      <c r="D189" s="10"/>
      <c r="E189" s="10"/>
      <c r="F189" s="11">
        <f>F190</f>
        <v>310</v>
      </c>
      <c r="G189" s="22">
        <f>G190</f>
        <v>0</v>
      </c>
      <c r="H189" s="23">
        <f t="shared" si="2"/>
        <v>310</v>
      </c>
    </row>
    <row r="190" spans="1:8" outlineLevel="7">
      <c r="A190" s="12" t="s">
        <v>21</v>
      </c>
      <c r="B190" s="13" t="s">
        <v>220</v>
      </c>
      <c r="C190" s="13" t="s">
        <v>18</v>
      </c>
      <c r="D190" s="13" t="s">
        <v>112</v>
      </c>
      <c r="E190" s="13" t="s">
        <v>22</v>
      </c>
      <c r="F190" s="14">
        <v>310</v>
      </c>
      <c r="G190" s="22"/>
      <c r="H190" s="23">
        <f t="shared" si="2"/>
        <v>310</v>
      </c>
    </row>
    <row r="191" spans="1:8" ht="56.25" outlineLevel="4">
      <c r="A191" s="9" t="s">
        <v>221</v>
      </c>
      <c r="B191" s="10" t="s">
        <v>222</v>
      </c>
      <c r="C191" s="10"/>
      <c r="D191" s="10"/>
      <c r="E191" s="10"/>
      <c r="F191" s="11">
        <f>F192</f>
        <v>1368.5</v>
      </c>
      <c r="G191" s="22">
        <f>G192</f>
        <v>0</v>
      </c>
      <c r="H191" s="23">
        <f t="shared" si="2"/>
        <v>1368.5</v>
      </c>
    </row>
    <row r="192" spans="1:8" outlineLevel="7">
      <c r="A192" s="12" t="s">
        <v>21</v>
      </c>
      <c r="B192" s="13" t="s">
        <v>222</v>
      </c>
      <c r="C192" s="13" t="s">
        <v>18</v>
      </c>
      <c r="D192" s="13" t="s">
        <v>112</v>
      </c>
      <c r="E192" s="13" t="s">
        <v>22</v>
      </c>
      <c r="F192" s="14">
        <v>1368.5</v>
      </c>
      <c r="G192" s="22"/>
      <c r="H192" s="23">
        <f t="shared" si="2"/>
        <v>1368.5</v>
      </c>
    </row>
    <row r="193" spans="1:8" ht="45" outlineLevel="3">
      <c r="A193" s="24" t="s">
        <v>223</v>
      </c>
      <c r="B193" s="25" t="s">
        <v>224</v>
      </c>
      <c r="C193" s="25"/>
      <c r="D193" s="25"/>
      <c r="E193" s="25"/>
      <c r="F193" s="26">
        <f>F194</f>
        <v>20</v>
      </c>
      <c r="G193" s="27">
        <f>G194</f>
        <v>0</v>
      </c>
      <c r="H193" s="28">
        <f t="shared" si="2"/>
        <v>20</v>
      </c>
    </row>
    <row r="194" spans="1:8" ht="45" outlineLevel="4">
      <c r="A194" s="9" t="s">
        <v>225</v>
      </c>
      <c r="B194" s="10" t="s">
        <v>226</v>
      </c>
      <c r="C194" s="10"/>
      <c r="D194" s="10"/>
      <c r="E194" s="10"/>
      <c r="F194" s="11">
        <f>F195</f>
        <v>20</v>
      </c>
      <c r="G194" s="22">
        <f>G195</f>
        <v>0</v>
      </c>
      <c r="H194" s="23">
        <f t="shared" si="2"/>
        <v>20</v>
      </c>
    </row>
    <row r="195" spans="1:8" outlineLevel="7">
      <c r="A195" s="12" t="s">
        <v>21</v>
      </c>
      <c r="B195" s="13" t="s">
        <v>226</v>
      </c>
      <c r="C195" s="13" t="s">
        <v>18</v>
      </c>
      <c r="D195" s="13" t="s">
        <v>143</v>
      </c>
      <c r="E195" s="13" t="s">
        <v>22</v>
      </c>
      <c r="F195" s="14">
        <v>20</v>
      </c>
      <c r="G195" s="22"/>
      <c r="H195" s="23">
        <f t="shared" si="2"/>
        <v>20</v>
      </c>
    </row>
    <row r="196" spans="1:8" ht="22.5" outlineLevel="2">
      <c r="A196" s="24" t="s">
        <v>227</v>
      </c>
      <c r="B196" s="25" t="s">
        <v>228</v>
      </c>
      <c r="C196" s="25"/>
      <c r="D196" s="25"/>
      <c r="E196" s="25"/>
      <c r="F196" s="26">
        <f>F197+F200+F203</f>
        <v>14145.83</v>
      </c>
      <c r="G196" s="27">
        <f>G197+G200+G203</f>
        <v>0</v>
      </c>
      <c r="H196" s="28">
        <f t="shared" si="2"/>
        <v>14145.83</v>
      </c>
    </row>
    <row r="197" spans="1:8" ht="45" outlineLevel="3">
      <c r="A197" s="9" t="s">
        <v>229</v>
      </c>
      <c r="B197" s="10" t="s">
        <v>230</v>
      </c>
      <c r="C197" s="10"/>
      <c r="D197" s="10"/>
      <c r="E197" s="10"/>
      <c r="F197" s="11">
        <f>F198</f>
        <v>46.05</v>
      </c>
      <c r="G197" s="22">
        <f>G198</f>
        <v>0</v>
      </c>
      <c r="H197" s="23">
        <f t="shared" si="2"/>
        <v>46.05</v>
      </c>
    </row>
    <row r="198" spans="1:8" ht="67.5" outlineLevel="4">
      <c r="A198" s="9" t="s">
        <v>231</v>
      </c>
      <c r="B198" s="10" t="s">
        <v>232</v>
      </c>
      <c r="C198" s="10"/>
      <c r="D198" s="10"/>
      <c r="E198" s="10"/>
      <c r="F198" s="11">
        <f>F199</f>
        <v>46.05</v>
      </c>
      <c r="G198" s="22">
        <f>G199</f>
        <v>0</v>
      </c>
      <c r="H198" s="23">
        <f t="shared" si="2"/>
        <v>46.05</v>
      </c>
    </row>
    <row r="199" spans="1:8" outlineLevel="7">
      <c r="A199" s="12" t="s">
        <v>21</v>
      </c>
      <c r="B199" s="13" t="s">
        <v>232</v>
      </c>
      <c r="C199" s="13" t="s">
        <v>18</v>
      </c>
      <c r="D199" s="13" t="s">
        <v>112</v>
      </c>
      <c r="E199" s="13" t="s">
        <v>22</v>
      </c>
      <c r="F199" s="14">
        <v>46.05</v>
      </c>
      <c r="G199" s="22">
        <v>0</v>
      </c>
      <c r="H199" s="23">
        <f t="shared" si="2"/>
        <v>46.05</v>
      </c>
    </row>
    <row r="200" spans="1:8" ht="56.25" outlineLevel="3">
      <c r="A200" s="9" t="s">
        <v>233</v>
      </c>
      <c r="B200" s="10" t="s">
        <v>234</v>
      </c>
      <c r="C200" s="10"/>
      <c r="D200" s="10"/>
      <c r="E200" s="10"/>
      <c r="F200" s="11">
        <f>F201</f>
        <v>4081.63</v>
      </c>
      <c r="G200" s="22">
        <f>G201</f>
        <v>0</v>
      </c>
      <c r="H200" s="23">
        <f t="shared" si="2"/>
        <v>4081.63</v>
      </c>
    </row>
    <row r="201" spans="1:8" ht="33.75" outlineLevel="4">
      <c r="A201" s="9" t="s">
        <v>235</v>
      </c>
      <c r="B201" s="10" t="s">
        <v>236</v>
      </c>
      <c r="C201" s="10"/>
      <c r="D201" s="10"/>
      <c r="E201" s="10"/>
      <c r="F201" s="11">
        <f>F202</f>
        <v>4081.63</v>
      </c>
      <c r="G201" s="22">
        <f>G202</f>
        <v>0</v>
      </c>
      <c r="H201" s="23">
        <f t="shared" si="2"/>
        <v>4081.63</v>
      </c>
    </row>
    <row r="202" spans="1:8" outlineLevel="7">
      <c r="A202" s="12" t="s">
        <v>21</v>
      </c>
      <c r="B202" s="13" t="s">
        <v>236</v>
      </c>
      <c r="C202" s="13" t="s">
        <v>18</v>
      </c>
      <c r="D202" s="13" t="s">
        <v>112</v>
      </c>
      <c r="E202" s="13" t="s">
        <v>22</v>
      </c>
      <c r="F202" s="14">
        <v>4081.63</v>
      </c>
      <c r="G202" s="22">
        <v>0</v>
      </c>
      <c r="H202" s="23">
        <f t="shared" si="2"/>
        <v>4081.63</v>
      </c>
    </row>
    <row r="203" spans="1:8" ht="45" outlineLevel="3">
      <c r="A203" s="9" t="s">
        <v>237</v>
      </c>
      <c r="B203" s="10" t="s">
        <v>238</v>
      </c>
      <c r="C203" s="10"/>
      <c r="D203" s="10"/>
      <c r="E203" s="10"/>
      <c r="F203" s="11">
        <f>F204</f>
        <v>10018.15</v>
      </c>
      <c r="G203" s="22">
        <f>G204</f>
        <v>0</v>
      </c>
      <c r="H203" s="23">
        <f t="shared" si="2"/>
        <v>10018.15</v>
      </c>
    </row>
    <row r="204" spans="1:8" ht="56.25" outlineLevel="4">
      <c r="A204" s="9" t="s">
        <v>239</v>
      </c>
      <c r="B204" s="10" t="s">
        <v>240</v>
      </c>
      <c r="C204" s="10"/>
      <c r="D204" s="10"/>
      <c r="E204" s="10"/>
      <c r="F204" s="11">
        <f>F205</f>
        <v>10018.15</v>
      </c>
      <c r="G204" s="22">
        <f>G205</f>
        <v>0</v>
      </c>
      <c r="H204" s="23">
        <f t="shared" si="2"/>
        <v>10018.15</v>
      </c>
    </row>
    <row r="205" spans="1:8" outlineLevel="7">
      <c r="A205" s="12" t="s">
        <v>21</v>
      </c>
      <c r="B205" s="13" t="s">
        <v>240</v>
      </c>
      <c r="C205" s="13" t="s">
        <v>18</v>
      </c>
      <c r="D205" s="13" t="s">
        <v>112</v>
      </c>
      <c r="E205" s="13" t="s">
        <v>22</v>
      </c>
      <c r="F205" s="14">
        <v>10018.15</v>
      </c>
      <c r="G205" s="22"/>
      <c r="H205" s="8">
        <f t="shared" si="2"/>
        <v>10018.15</v>
      </c>
    </row>
  </sheetData>
  <mergeCells count="7">
    <mergeCell ref="A2:F2"/>
    <mergeCell ref="A9:G9"/>
    <mergeCell ref="A7:H8"/>
    <mergeCell ref="G2:H2"/>
    <mergeCell ref="F3:H3"/>
    <mergeCell ref="F4:H4"/>
    <mergeCell ref="F5:H5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rep:2.54.0.280</dc:description>
  <cp:lastModifiedBy>Владелец</cp:lastModifiedBy>
  <cp:lastPrinted>2022-12-23T06:27:03Z</cp:lastPrinted>
  <dcterms:created xsi:type="dcterms:W3CDTF">2022-10-24T09:21:13Z</dcterms:created>
  <dcterms:modified xsi:type="dcterms:W3CDTF">2022-12-23T06:27:05Z</dcterms:modified>
</cp:coreProperties>
</file>