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'Бюджет'!$A$15:$F$15</definedName>
  </definedNames>
  <calcPr fullCalcOnLoad="1"/>
</workbook>
</file>

<file path=xl/sharedStrings.xml><?xml version="1.0" encoding="utf-8"?>
<sst xmlns="http://schemas.openxmlformats.org/spreadsheetml/2006/main" count="873" uniqueCount="231">
  <si>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</si>
  <si>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</si>
  <si>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</si>
  <si>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</si>
  <si>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</si>
  <si>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</si>
  <si>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</si>
  <si>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</si>
  <si>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</si>
  <si>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</si>
  <si>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</si>
  <si>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</si>
  <si>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</si>
  <si>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</si>
  <si>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</si>
  <si>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</si>
  <si>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</si>
  <si>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</si>
  <si>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</si>
  <si>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</si>
  <si>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</si>
  <si>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</si>
  <si>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</si>
  <si>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</si>
  <si>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</si>
  <si>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</si>
  <si>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</si>
  <si>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</si>
  <si>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</si>
  <si>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</si>
  <si>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</si>
  <si>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</si>
  <si>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</si>
  <si>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</si>
  <si>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</si>
  <si>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</si>
  <si>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</si>
  <si>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</si>
  <si>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</si>
  <si>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</si>
  <si>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</si>
  <si>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</si>
  <si>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</si>
  <si>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</si>
  <si>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</si>
  <si>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</si>
  <si>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</si>
  <si>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</si>
  <si>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</si>
  <si>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</si>
  <si>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</si>
  <si>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</si>
  <si>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</si>
  <si>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</si>
  <si>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</si>
  <si>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</si>
  <si>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</si>
  <si>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</si>
  <si>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</si>
  <si>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</si>
  <si>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</si>
  <si>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</si>
  <si>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</si>
  <si>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</si>
  <si>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</si>
  <si>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</si>
  <si>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</si>
  <si>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</si>
  <si>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</si>
  <si>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</si>
  <si>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</si>
  <si>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</si>
  <si>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</si>
  <si>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</si>
  <si>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</si>
  <si>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</si>
  <si>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</si>
  <si>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</si>
  <si>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</si>
  <si>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</si>
  <si>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</si>
  <si>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</si>
  <si>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</si>
  <si>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</si>
  <si>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</si>
  <si>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</si>
  <si>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</si>
  <si>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</si>
  <si>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</si>
  <si>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</si>
  <si>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</si>
  <si>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</si>
  <si>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</si>
  <si>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</si>
  <si>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</si>
  <si>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</si>
  <si>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</si>
  <si>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</si>
  <si>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</si>
  <si>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</si>
  <si>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</si>
  <si>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</si>
  <si>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</si>
  <si>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</si>
  <si>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</si>
  <si>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</si>
  <si>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</si>
  <si>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</si>
  <si>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</si>
  <si>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</si>
  <si>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</si>
  <si>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</si>
  <si>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</si>
  <si>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</si>
  <si>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</si>
  <si>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</si>
  <si>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</si>
  <si>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</si>
  <si>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</si>
  <si>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</si>
  <si>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</si>
  <si>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</si>
  <si>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</si>
  <si>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</si>
  <si>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</si>
  <si>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</si>
  <si>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</si>
  <si>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</si>
  <si>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</si>
  <si>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</si>
  <si>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</si>
  <si>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</si>
  <si>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</si>
  <si>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</si>
  <si>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</si>
  <si>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</si>
  <si>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</si>
  <si>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</si>
  <si>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</si>
  <si>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</si>
  <si>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</si>
  <si>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</si>
  <si>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</si>
  <si>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</si>
  <si>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</si>
  <si>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</si>
  <si>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</si>
  <si>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</si>
  <si>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322</t>
  </si>
  <si>
    <t>6180015070</t>
  </si>
  <si>
    <t>расходов бюджета Вырицкого городского поселения на 2020 год</t>
  </si>
  <si>
    <t>Ассигнования 2020 год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</si>
  <si>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</si>
  <si>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</si>
  <si>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</si>
  <si>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</si>
  <si>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</si>
  <si>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8120000000</t>
  </si>
  <si>
    <t>8120015090</t>
  </si>
  <si>
    <t>8120015100</t>
  </si>
  <si>
    <t>8110000000</t>
  </si>
  <si>
    <t>8110015520</t>
  </si>
  <si>
    <t>8130000000</t>
  </si>
  <si>
    <t>8130015390</t>
  </si>
  <si>
    <t>8130015540</t>
  </si>
  <si>
    <t>8130015611</t>
  </si>
  <si>
    <t>8130016180</t>
  </si>
  <si>
    <t>8130016210</t>
  </si>
  <si>
    <t>8130016340</t>
  </si>
  <si>
    <t>81300S0140</t>
  </si>
  <si>
    <t>81300S4660</t>
  </si>
  <si>
    <t>81300S4770</t>
  </si>
  <si>
    <t>8110015170</t>
  </si>
  <si>
    <t>8110015180</t>
  </si>
  <si>
    <t>8110015510</t>
  </si>
  <si>
    <t>8140000000</t>
  </si>
  <si>
    <t>8140015200</t>
  </si>
  <si>
    <t>8140015210</t>
  </si>
  <si>
    <t>8140016400</t>
  </si>
  <si>
    <t>8140015220</t>
  </si>
  <si>
    <t>8140016340</t>
  </si>
  <si>
    <t>8140018550</t>
  </si>
  <si>
    <t>81400S0200</t>
  </si>
  <si>
    <t>8170000000</t>
  </si>
  <si>
    <t>8170015380</t>
  </si>
  <si>
    <t>8170015410</t>
  </si>
  <si>
    <t>8170015420</t>
  </si>
  <si>
    <t>8170015530</t>
  </si>
  <si>
    <t>8170015613</t>
  </si>
  <si>
    <t>8170016180</t>
  </si>
  <si>
    <t>8170016340</t>
  </si>
  <si>
    <t>81700S4310</t>
  </si>
  <si>
    <t>8140012900</t>
  </si>
  <si>
    <t>8160000000</t>
  </si>
  <si>
    <t>8160015230</t>
  </si>
  <si>
    <t>8160018310</t>
  </si>
  <si>
    <t>8150000000</t>
  </si>
  <si>
    <t>8150012500</t>
  </si>
  <si>
    <t>8150012600</t>
  </si>
  <si>
    <t>8150015630</t>
  </si>
  <si>
    <t>8150072020</t>
  </si>
  <si>
    <t>8160015340</t>
  </si>
  <si>
    <t>8130015610</t>
  </si>
  <si>
    <t>81400S0750</t>
  </si>
  <si>
    <t>81500S0361</t>
  </si>
  <si>
    <t>81500S0363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</si>
  <si>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</si>
  <si>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Изменения в бюджет 2020 г</t>
  </si>
  <si>
    <t>Бюджет с изменениями 2020 год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</si>
  <si>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</si>
  <si>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</si>
  <si>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</si>
  <si>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</si>
  <si>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 по расселению граждан из аварийных домов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</si>
  <si>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412</t>
  </si>
  <si>
    <t>81700S4840</t>
  </si>
  <si>
    <t>81500S4840</t>
  </si>
  <si>
    <t>814F367483</t>
  </si>
  <si>
    <t>814F36748S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</si>
  <si>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</si>
  <si>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ликвидации аварийного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</si>
  <si>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81400S4860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</si>
  <si>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</si>
  <si>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по расселению аварийных домов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</si>
  <si>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814F367484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</si>
  <si>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</si>
  <si>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</si>
  <si>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81500S5190</t>
  </si>
  <si>
    <t>Уплата налога на имущество и земельного налога</t>
  </si>
  <si>
    <t>81700S4770</t>
  </si>
  <si>
    <t>№107 от  18.12.2020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</si>
</sst>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5" fillId="5" borderId="10" xfId="0" applyNumberFormat="1" applyFont="1" applyFill="1" applyBorder="1" applyAlignment="1" applyProtection="1">
      <alignment horizontal="right" vertical="center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" fontId="5" fillId="5" borderId="10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180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1"/>
  <sheetViews>
    <sheetView showGridLines="0" tabSelected="1" zoomScalePageLayoutView="0" workbookViewId="0" topLeftCell="A61">
      <selection activeCell="G65" sqref="G65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1.7109375" style="0" customWidth="1"/>
    <col min="8" max="8" width="10.8515625" style="0" customWidth="1"/>
  </cols>
  <sheetData>
    <row r="1" spans="1:8" ht="12.75">
      <c r="A1" s="33"/>
      <c r="B1" s="33"/>
      <c r="C1" s="33"/>
      <c r="D1" s="33"/>
      <c r="E1" s="33"/>
      <c r="F1" s="33"/>
      <c r="G1" s="40"/>
      <c r="H1" s="41"/>
    </row>
    <row r="2" spans="1:8" ht="12.75">
      <c r="A2" s="33" t="s">
        <v>143</v>
      </c>
      <c r="B2" s="38"/>
      <c r="C2" s="38"/>
      <c r="D2" s="38"/>
      <c r="E2" s="38"/>
      <c r="F2" s="38"/>
      <c r="G2" s="38"/>
      <c r="H2" s="1"/>
    </row>
    <row r="3" spans="1:8" ht="14.25">
      <c r="A3" s="33" t="s">
        <v>144</v>
      </c>
      <c r="B3" s="38"/>
      <c r="C3" s="38"/>
      <c r="D3" s="38"/>
      <c r="E3" s="38"/>
      <c r="F3" s="38"/>
      <c r="G3" s="38"/>
      <c r="H3" s="2"/>
    </row>
    <row r="4" spans="1:8" ht="14.25">
      <c r="A4" s="33" t="s">
        <v>145</v>
      </c>
      <c r="B4" s="38"/>
      <c r="C4" s="38"/>
      <c r="D4" s="38"/>
      <c r="E4" s="38"/>
      <c r="F4" s="38"/>
      <c r="G4" s="38"/>
      <c r="H4" s="2"/>
    </row>
    <row r="5" spans="1:8" ht="14.25">
      <c r="A5" s="18"/>
      <c r="B5" s="39" t="s">
        <v>230</v>
      </c>
      <c r="C5" s="38"/>
      <c r="D5" s="38"/>
      <c r="E5" s="38"/>
      <c r="F5" s="38"/>
      <c r="G5" s="38"/>
      <c r="H5" s="1"/>
    </row>
    <row r="6" spans="1:8" ht="12.75">
      <c r="A6" s="34"/>
      <c r="B6" s="35"/>
      <c r="C6" s="35"/>
      <c r="D6" s="35"/>
      <c r="E6" s="35"/>
      <c r="F6" s="35"/>
      <c r="G6" s="19"/>
      <c r="H6" s="3"/>
    </row>
    <row r="7" spans="1:6" ht="12.75" customHeight="1">
      <c r="A7" s="34"/>
      <c r="B7" s="35"/>
      <c r="C7" s="35"/>
      <c r="D7" s="35"/>
      <c r="E7" s="35"/>
      <c r="F7" s="35"/>
    </row>
    <row r="8" spans="1:6" ht="12.75">
      <c r="A8" s="36" t="s">
        <v>146</v>
      </c>
      <c r="B8" s="37"/>
      <c r="C8" s="37"/>
      <c r="D8" s="37"/>
      <c r="E8" s="37"/>
      <c r="F8" s="37"/>
    </row>
    <row r="9" spans="1:6" ht="12.75">
      <c r="A9" s="36" t="s">
        <v>150</v>
      </c>
      <c r="B9" s="37"/>
      <c r="C9" s="37"/>
      <c r="D9" s="37"/>
      <c r="E9" s="37"/>
      <c r="F9" s="37"/>
    </row>
    <row r="10" spans="1:8" ht="24.75" customHeight="1">
      <c r="A10" s="20" t="s">
        <v>0</v>
      </c>
      <c r="B10" s="20"/>
      <c r="C10" s="20"/>
      <c r="D10" s="20"/>
      <c r="E10" s="20"/>
      <c r="F10" s="20"/>
      <c r="G10" s="17"/>
      <c r="H10" s="1"/>
    </row>
    <row r="11" spans="1:8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1" t="s">
        <v>151</v>
      </c>
      <c r="G11" s="21" t="s">
        <v>207</v>
      </c>
      <c r="H11" s="21" t="s">
        <v>208</v>
      </c>
    </row>
    <row r="12" spans="1:8" ht="24.75" customHeight="1">
      <c r="A12" s="15" t="s">
        <v>6</v>
      </c>
      <c r="B12" s="16"/>
      <c r="C12" s="16"/>
      <c r="D12" s="16"/>
      <c r="E12" s="16"/>
      <c r="F12" s="31">
        <f>F13+F15+F34+F41+F43+F52+F57+F62+F65+F88+F95+F100+F115+F118+F127+F150+F160+F166+F191+F193+F196+F199</f>
        <v>281068.93000000005</v>
      </c>
      <c r="G12" s="29">
        <f>G13+G15+G34+G41+G43+G52+G57+G62+G65+G88+G95+G100+G115+G118+G127+G150+G160+G166+G191+G193+G196+G199</f>
        <v>-20615.460000000003</v>
      </c>
      <c r="H12" s="29">
        <f>H13+H15+H34+H41+H43+H52+H57+H62+H65+H88+H95+H100+H115+H118+H127+H150+H160+H166+H191+H193+H196+H199</f>
        <v>260453.47</v>
      </c>
    </row>
    <row r="13" spans="1:8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100</v>
      </c>
      <c r="G13" s="26">
        <f>G14</f>
        <v>-100</v>
      </c>
      <c r="H13" s="30">
        <f>H14</f>
        <v>0</v>
      </c>
    </row>
    <row r="14" spans="1:8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100</v>
      </c>
      <c r="G14" s="32">
        <v>-100</v>
      </c>
      <c r="H14" s="28">
        <f>F14+G14</f>
        <v>0</v>
      </c>
    </row>
    <row r="15" spans="1:8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F16+F19+F22+F30+F32</f>
        <v>23679.08</v>
      </c>
      <c r="G15" s="14">
        <f>G16+G19+G22+G30+G32</f>
        <v>-2916.0099999999998</v>
      </c>
      <c r="H15" s="14">
        <f>H16+H19+H22+H30+H32</f>
        <v>20763.070000000003</v>
      </c>
    </row>
    <row r="16" spans="1:8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14022.25</v>
      </c>
      <c r="G16" s="10">
        <f>G17+G18</f>
        <v>-1660.6</v>
      </c>
      <c r="H16" s="22">
        <f>H17+H18</f>
        <v>12361.650000000001</v>
      </c>
    </row>
    <row r="17" spans="1:8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v>10775.6</v>
      </c>
      <c r="G17" s="27">
        <v>-1300</v>
      </c>
      <c r="H17" s="28">
        <f aca="true" t="shared" si="0" ref="H17:H31">F17+G17</f>
        <v>9475.6</v>
      </c>
    </row>
    <row r="18" spans="1:8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v>3246.65</v>
      </c>
      <c r="G18" s="27">
        <v>-360.6</v>
      </c>
      <c r="H18" s="28">
        <f t="shared" si="0"/>
        <v>2886.05</v>
      </c>
    </row>
    <row r="19" spans="1:8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1605.34</v>
      </c>
      <c r="G19" s="7">
        <f>G20+G21</f>
        <v>0</v>
      </c>
      <c r="H19" s="7">
        <f>H20+H21</f>
        <v>1605.34</v>
      </c>
    </row>
    <row r="20" spans="1:8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1225.3+10</f>
        <v>1235.3</v>
      </c>
      <c r="G20" s="27"/>
      <c r="H20" s="28">
        <f t="shared" si="0"/>
        <v>1235.3</v>
      </c>
    </row>
    <row r="21" spans="1:8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370.04</v>
      </c>
      <c r="G21" s="27"/>
      <c r="H21" s="28">
        <f t="shared" si="0"/>
        <v>370.04</v>
      </c>
    </row>
    <row r="22" spans="1:8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7944.450000000001</v>
      </c>
      <c r="G22" s="7">
        <f>SUM(G23:G29)</f>
        <v>-1255.4099999999999</v>
      </c>
      <c r="H22" s="7">
        <f>SUM(H23:H29)</f>
        <v>6689.040000000001</v>
      </c>
    </row>
    <row r="23" spans="1:8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f>2950.9+479.6</f>
        <v>3430.5</v>
      </c>
      <c r="G23" s="27">
        <v>-800</v>
      </c>
      <c r="H23" s="28">
        <f t="shared" si="0"/>
        <v>2630.5</v>
      </c>
    </row>
    <row r="24" spans="1:8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144.63</v>
      </c>
      <c r="G24" s="27">
        <v>-0.61</v>
      </c>
      <c r="H24" s="28">
        <f t="shared" si="0"/>
        <v>144.01999999999998</v>
      </c>
    </row>
    <row r="25" spans="1:8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f>883.62+144.84</f>
        <v>1028.46</v>
      </c>
      <c r="G25" s="27">
        <v>-170.6</v>
      </c>
      <c r="H25" s="28">
        <f t="shared" si="0"/>
        <v>857.86</v>
      </c>
    </row>
    <row r="26" spans="1:8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1107.8</v>
      </c>
      <c r="G26" s="27">
        <v>-150</v>
      </c>
      <c r="H26" s="28">
        <f t="shared" si="0"/>
        <v>957.8</v>
      </c>
    </row>
    <row r="27" spans="1:8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f>2067.46+100</f>
        <v>2167.46</v>
      </c>
      <c r="G27" s="27">
        <v>-182.02</v>
      </c>
      <c r="H27" s="28">
        <f t="shared" si="0"/>
        <v>1985.44</v>
      </c>
    </row>
    <row r="28" spans="1:8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  <c r="G28" s="27">
        <v>45.65</v>
      </c>
      <c r="H28" s="28">
        <f t="shared" si="0"/>
        <v>108.65</v>
      </c>
    </row>
    <row r="29" spans="1:8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  <c r="G29" s="27">
        <v>2.17</v>
      </c>
      <c r="H29" s="28">
        <f t="shared" si="0"/>
        <v>4.77</v>
      </c>
    </row>
    <row r="30" spans="1:8" ht="56.25" outlineLevel="7">
      <c r="A30" s="24" t="s">
        <v>152</v>
      </c>
      <c r="B30" s="23" t="s">
        <v>8</v>
      </c>
      <c r="C30" s="23" t="s">
        <v>15</v>
      </c>
      <c r="D30" s="23" t="s">
        <v>149</v>
      </c>
      <c r="E30" s="23"/>
      <c r="F30" s="22">
        <f>F31</f>
        <v>100</v>
      </c>
      <c r="G30" s="22">
        <f>G31</f>
        <v>0</v>
      </c>
      <c r="H30" s="22">
        <f>H31</f>
        <v>100</v>
      </c>
    </row>
    <row r="31" spans="1:8" ht="12.75" outlineLevel="7">
      <c r="A31" s="8" t="s">
        <v>32</v>
      </c>
      <c r="B31" s="9" t="s">
        <v>8</v>
      </c>
      <c r="C31" s="9" t="s">
        <v>15</v>
      </c>
      <c r="D31" s="9" t="s">
        <v>149</v>
      </c>
      <c r="E31" s="9" t="s">
        <v>33</v>
      </c>
      <c r="F31" s="10">
        <v>100</v>
      </c>
      <c r="G31" s="27"/>
      <c r="H31" s="28">
        <f t="shared" si="0"/>
        <v>100</v>
      </c>
    </row>
    <row r="32" spans="1:8" ht="101.25" outlineLevel="7">
      <c r="A32" s="5" t="s">
        <v>209</v>
      </c>
      <c r="B32" s="6" t="s">
        <v>8</v>
      </c>
      <c r="C32" s="6" t="s">
        <v>15</v>
      </c>
      <c r="D32" s="6" t="s">
        <v>210</v>
      </c>
      <c r="E32" s="6"/>
      <c r="F32" s="22">
        <f>F33</f>
        <v>7.04</v>
      </c>
      <c r="G32" s="22">
        <f>G33</f>
        <v>0</v>
      </c>
      <c r="H32" s="22">
        <f>H33</f>
        <v>7.04</v>
      </c>
    </row>
    <row r="33" spans="1:8" ht="12.75" outlineLevel="7">
      <c r="A33" s="8" t="s">
        <v>32</v>
      </c>
      <c r="B33" s="9" t="s">
        <v>8</v>
      </c>
      <c r="C33" s="9" t="s">
        <v>15</v>
      </c>
      <c r="D33" s="9" t="s">
        <v>210</v>
      </c>
      <c r="E33" s="9" t="s">
        <v>33</v>
      </c>
      <c r="F33" s="10">
        <v>7.04</v>
      </c>
      <c r="G33" s="27">
        <v>0</v>
      </c>
      <c r="H33" s="28">
        <f>F33+G33</f>
        <v>7.04</v>
      </c>
    </row>
    <row r="34" spans="1:8" ht="26.25" customHeight="1" outlineLevel="2">
      <c r="A34" s="12" t="s">
        <v>39</v>
      </c>
      <c r="B34" s="13" t="s">
        <v>8</v>
      </c>
      <c r="C34" s="13" t="s">
        <v>38</v>
      </c>
      <c r="D34" s="13" t="s">
        <v>40</v>
      </c>
      <c r="E34" s="13"/>
      <c r="F34" s="14">
        <f>F35+F37+F39</f>
        <v>465.85</v>
      </c>
      <c r="G34" s="14">
        <f>G35+G37+G39</f>
        <v>0</v>
      </c>
      <c r="H34" s="14">
        <f>H35+H37+H39</f>
        <v>465.85</v>
      </c>
    </row>
    <row r="35" spans="1:8" ht="45" outlineLevel="3">
      <c r="A35" s="5" t="s">
        <v>41</v>
      </c>
      <c r="B35" s="6" t="s">
        <v>8</v>
      </c>
      <c r="C35" s="6" t="s">
        <v>38</v>
      </c>
      <c r="D35" s="6" t="s">
        <v>42</v>
      </c>
      <c r="E35" s="6"/>
      <c r="F35" s="7">
        <f>F36</f>
        <v>86.3</v>
      </c>
      <c r="G35" s="7">
        <f>G36</f>
        <v>0</v>
      </c>
      <c r="H35" s="7">
        <f>H36</f>
        <v>86.3</v>
      </c>
    </row>
    <row r="36" spans="1:8" ht="12.75" outlineLevel="7">
      <c r="A36" s="8" t="s">
        <v>43</v>
      </c>
      <c r="B36" s="9" t="s">
        <v>8</v>
      </c>
      <c r="C36" s="9" t="s">
        <v>38</v>
      </c>
      <c r="D36" s="9" t="s">
        <v>42</v>
      </c>
      <c r="E36" s="9" t="s">
        <v>44</v>
      </c>
      <c r="F36" s="10">
        <v>86.3</v>
      </c>
      <c r="G36" s="27"/>
      <c r="H36" s="28">
        <f>F36+G36</f>
        <v>86.3</v>
      </c>
    </row>
    <row r="37" spans="1:8" ht="56.25" outlineLevel="3">
      <c r="A37" s="5" t="s">
        <v>45</v>
      </c>
      <c r="B37" s="6" t="s">
        <v>8</v>
      </c>
      <c r="C37" s="6" t="s">
        <v>38</v>
      </c>
      <c r="D37" s="6" t="s">
        <v>46</v>
      </c>
      <c r="E37" s="6"/>
      <c r="F37" s="7">
        <f>F38</f>
        <v>170.05</v>
      </c>
      <c r="G37" s="7">
        <f>G38</f>
        <v>0</v>
      </c>
      <c r="H37" s="7">
        <f>H38</f>
        <v>170.05</v>
      </c>
    </row>
    <row r="38" spans="1:8" ht="12.75" outlineLevel="7">
      <c r="A38" s="8" t="s">
        <v>43</v>
      </c>
      <c r="B38" s="9" t="s">
        <v>8</v>
      </c>
      <c r="C38" s="9" t="s">
        <v>38</v>
      </c>
      <c r="D38" s="9" t="s">
        <v>46</v>
      </c>
      <c r="E38" s="9" t="s">
        <v>44</v>
      </c>
      <c r="F38" s="10">
        <v>170.05</v>
      </c>
      <c r="G38" s="27"/>
      <c r="H38" s="28">
        <f>F38+G38</f>
        <v>170.05</v>
      </c>
    </row>
    <row r="39" spans="1:8" ht="78.75" outlineLevel="3">
      <c r="A39" s="5" t="s">
        <v>47</v>
      </c>
      <c r="B39" s="6" t="s">
        <v>8</v>
      </c>
      <c r="C39" s="6" t="s">
        <v>38</v>
      </c>
      <c r="D39" s="6" t="s">
        <v>48</v>
      </c>
      <c r="E39" s="6"/>
      <c r="F39" s="7">
        <f>F40</f>
        <v>209.5</v>
      </c>
      <c r="G39" s="7">
        <f>G40</f>
        <v>0</v>
      </c>
      <c r="H39" s="7">
        <f>H40</f>
        <v>209.5</v>
      </c>
    </row>
    <row r="40" spans="1:8" ht="12.75" outlineLevel="7">
      <c r="A40" s="8" t="s">
        <v>43</v>
      </c>
      <c r="B40" s="9" t="s">
        <v>8</v>
      </c>
      <c r="C40" s="9" t="s">
        <v>38</v>
      </c>
      <c r="D40" s="9" t="s">
        <v>48</v>
      </c>
      <c r="E40" s="9" t="s">
        <v>44</v>
      </c>
      <c r="F40" s="10">
        <v>209.5</v>
      </c>
      <c r="G40" s="27"/>
      <c r="H40" s="28">
        <f>F40+G40</f>
        <v>209.5</v>
      </c>
    </row>
    <row r="41" spans="1:8" ht="45" customHeight="1" outlineLevel="3">
      <c r="A41" s="12" t="s">
        <v>50</v>
      </c>
      <c r="B41" s="13" t="s">
        <v>8</v>
      </c>
      <c r="C41" s="13" t="s">
        <v>49</v>
      </c>
      <c r="D41" s="13" t="s">
        <v>51</v>
      </c>
      <c r="E41" s="13"/>
      <c r="F41" s="14">
        <f>F42</f>
        <v>100</v>
      </c>
      <c r="G41" s="14">
        <f>G42</f>
        <v>0</v>
      </c>
      <c r="H41" s="14">
        <f>H42</f>
        <v>100</v>
      </c>
    </row>
    <row r="42" spans="1:8" ht="27" customHeight="1" outlineLevel="7">
      <c r="A42" s="8" t="s">
        <v>52</v>
      </c>
      <c r="B42" s="9" t="s">
        <v>8</v>
      </c>
      <c r="C42" s="9" t="s">
        <v>49</v>
      </c>
      <c r="D42" s="9" t="s">
        <v>51</v>
      </c>
      <c r="E42" s="9" t="s">
        <v>53</v>
      </c>
      <c r="F42" s="10">
        <v>100</v>
      </c>
      <c r="G42" s="27"/>
      <c r="H42" s="28">
        <f>F42+G42</f>
        <v>100</v>
      </c>
    </row>
    <row r="43" spans="1:8" ht="30.75" customHeight="1" outlineLevel="2">
      <c r="A43" s="12" t="s">
        <v>39</v>
      </c>
      <c r="B43" s="13" t="s">
        <v>8</v>
      </c>
      <c r="C43" s="13" t="s">
        <v>54</v>
      </c>
      <c r="D43" s="13" t="s">
        <v>40</v>
      </c>
      <c r="E43" s="13"/>
      <c r="F43" s="14">
        <f>F44+F50</f>
        <v>2295</v>
      </c>
      <c r="G43" s="14">
        <f>G44+G50</f>
        <v>1137.2399999999998</v>
      </c>
      <c r="H43" s="14">
        <f>H44+H50</f>
        <v>3432.24</v>
      </c>
    </row>
    <row r="44" spans="1:8" ht="57.75" customHeight="1" outlineLevel="3">
      <c r="A44" s="5" t="s">
        <v>55</v>
      </c>
      <c r="B44" s="6" t="s">
        <v>8</v>
      </c>
      <c r="C44" s="6" t="s">
        <v>54</v>
      </c>
      <c r="D44" s="6" t="s">
        <v>56</v>
      </c>
      <c r="E44" s="6"/>
      <c r="F44" s="7">
        <f>SUM(F45:F49)</f>
        <v>1260</v>
      </c>
      <c r="G44" s="7">
        <f>SUM(G45:G49)</f>
        <v>1761.1599999999999</v>
      </c>
      <c r="H44" s="7">
        <f>SUM(H45:H49)</f>
        <v>3021.16</v>
      </c>
    </row>
    <row r="45" spans="1:8" ht="12.75" outlineLevel="7">
      <c r="A45" s="8" t="s">
        <v>32</v>
      </c>
      <c r="B45" s="9" t="s">
        <v>8</v>
      </c>
      <c r="C45" s="9" t="s">
        <v>54</v>
      </c>
      <c r="D45" s="9" t="s">
        <v>56</v>
      </c>
      <c r="E45" s="9" t="s">
        <v>33</v>
      </c>
      <c r="F45" s="10">
        <v>700</v>
      </c>
      <c r="G45" s="27">
        <v>-646.9</v>
      </c>
      <c r="H45" s="28">
        <f>F45+G45</f>
        <v>53.10000000000002</v>
      </c>
    </row>
    <row r="46" spans="1:8" ht="45" outlineLevel="7">
      <c r="A46" s="8" t="s">
        <v>211</v>
      </c>
      <c r="B46" s="9" t="s">
        <v>8</v>
      </c>
      <c r="C46" s="9" t="s">
        <v>54</v>
      </c>
      <c r="D46" s="9" t="s">
        <v>56</v>
      </c>
      <c r="E46" s="9" t="s">
        <v>212</v>
      </c>
      <c r="F46" s="10">
        <v>15</v>
      </c>
      <c r="G46" s="32">
        <v>0</v>
      </c>
      <c r="H46" s="28">
        <f>F46+G46</f>
        <v>15</v>
      </c>
    </row>
    <row r="47" spans="1:8" ht="22.5" outlineLevel="7">
      <c r="A47" s="8" t="s">
        <v>228</v>
      </c>
      <c r="B47" s="9" t="s">
        <v>8</v>
      </c>
      <c r="C47" s="9" t="s">
        <v>54</v>
      </c>
      <c r="D47" s="9" t="s">
        <v>56</v>
      </c>
      <c r="E47" s="9" t="s">
        <v>35</v>
      </c>
      <c r="F47" s="10">
        <v>0</v>
      </c>
      <c r="G47" s="32">
        <v>208</v>
      </c>
      <c r="H47" s="28">
        <f>F47+G47</f>
        <v>208</v>
      </c>
    </row>
    <row r="48" spans="1:8" ht="12.75" outlineLevel="7">
      <c r="A48" s="8" t="s">
        <v>36</v>
      </c>
      <c r="B48" s="9" t="s">
        <v>8</v>
      </c>
      <c r="C48" s="9" t="s">
        <v>54</v>
      </c>
      <c r="D48" s="9" t="s">
        <v>56</v>
      </c>
      <c r="E48" s="9" t="s">
        <v>37</v>
      </c>
      <c r="F48" s="10">
        <v>10</v>
      </c>
      <c r="G48" s="27">
        <v>-10</v>
      </c>
      <c r="H48" s="28">
        <f>F48+G48</f>
        <v>0</v>
      </c>
    </row>
    <row r="49" spans="1:8" ht="12.75" outlineLevel="7">
      <c r="A49" s="8" t="s">
        <v>57</v>
      </c>
      <c r="B49" s="9" t="s">
        <v>8</v>
      </c>
      <c r="C49" s="9" t="s">
        <v>54</v>
      </c>
      <c r="D49" s="9" t="s">
        <v>56</v>
      </c>
      <c r="E49" s="9" t="s">
        <v>58</v>
      </c>
      <c r="F49" s="10">
        <v>535</v>
      </c>
      <c r="G49" s="27">
        <v>2210.06</v>
      </c>
      <c r="H49" s="28">
        <f>F49+G49</f>
        <v>2745.06</v>
      </c>
    </row>
    <row r="50" spans="1:8" ht="78.75" outlineLevel="3">
      <c r="A50" s="5" t="s">
        <v>59</v>
      </c>
      <c r="B50" s="6" t="s">
        <v>8</v>
      </c>
      <c r="C50" s="6" t="s">
        <v>54</v>
      </c>
      <c r="D50" s="6" t="s">
        <v>60</v>
      </c>
      <c r="E50" s="6"/>
      <c r="F50" s="7">
        <f>F51</f>
        <v>1035</v>
      </c>
      <c r="G50" s="7">
        <f>G51</f>
        <v>-623.92</v>
      </c>
      <c r="H50" s="7">
        <f>H51</f>
        <v>411.08000000000004</v>
      </c>
    </row>
    <row r="51" spans="1:8" ht="12.75" outlineLevel="7">
      <c r="A51" s="8" t="s">
        <v>32</v>
      </c>
      <c r="B51" s="9" t="s">
        <v>8</v>
      </c>
      <c r="C51" s="9" t="s">
        <v>54</v>
      </c>
      <c r="D51" s="9" t="s">
        <v>60</v>
      </c>
      <c r="E51" s="9" t="s">
        <v>33</v>
      </c>
      <c r="F51" s="10">
        <v>1035</v>
      </c>
      <c r="G51" s="27">
        <v>-623.92</v>
      </c>
      <c r="H51" s="28">
        <f>F51+G51</f>
        <v>411.08000000000004</v>
      </c>
    </row>
    <row r="52" spans="1:8" ht="56.25" outlineLevel="3">
      <c r="A52" s="12" t="s">
        <v>62</v>
      </c>
      <c r="B52" s="13" t="s">
        <v>8</v>
      </c>
      <c r="C52" s="13" t="s">
        <v>61</v>
      </c>
      <c r="D52" s="13" t="s">
        <v>63</v>
      </c>
      <c r="E52" s="13"/>
      <c r="F52" s="14">
        <f>F53+F55+F56+F54</f>
        <v>801.5</v>
      </c>
      <c r="G52" s="14">
        <f>G53+G55+G56+G54</f>
        <v>85.3</v>
      </c>
      <c r="H52" s="14">
        <f>H53+H55+H56+H54</f>
        <v>886.8000000000001</v>
      </c>
    </row>
    <row r="53" spans="1:8" ht="22.5" outlineLevel="7">
      <c r="A53" s="8" t="s">
        <v>20</v>
      </c>
      <c r="B53" s="9" t="s">
        <v>8</v>
      </c>
      <c r="C53" s="9" t="s">
        <v>61</v>
      </c>
      <c r="D53" s="9" t="s">
        <v>63</v>
      </c>
      <c r="E53" s="9" t="s">
        <v>21</v>
      </c>
      <c r="F53" s="10">
        <v>597.74</v>
      </c>
      <c r="G53" s="27">
        <v>-0.77</v>
      </c>
      <c r="H53" s="28">
        <f>F53+G53</f>
        <v>596.97</v>
      </c>
    </row>
    <row r="54" spans="1:8" ht="45" outlineLevel="7">
      <c r="A54" s="8" t="s">
        <v>28</v>
      </c>
      <c r="B54" s="9" t="s">
        <v>8</v>
      </c>
      <c r="C54" s="9" t="s">
        <v>61</v>
      </c>
      <c r="D54" s="9" t="s">
        <v>63</v>
      </c>
      <c r="E54" s="9" t="s">
        <v>29</v>
      </c>
      <c r="F54" s="10">
        <v>0.6</v>
      </c>
      <c r="G54" s="27"/>
      <c r="H54" s="28">
        <f>F54+G54</f>
        <v>0.6</v>
      </c>
    </row>
    <row r="55" spans="1:8" ht="67.5" outlineLevel="7">
      <c r="A55" s="8" t="s">
        <v>22</v>
      </c>
      <c r="B55" s="9" t="s">
        <v>8</v>
      </c>
      <c r="C55" s="9" t="s">
        <v>61</v>
      </c>
      <c r="D55" s="9" t="s">
        <v>63</v>
      </c>
      <c r="E55" s="9" t="s">
        <v>23</v>
      </c>
      <c r="F55" s="10">
        <v>153.07</v>
      </c>
      <c r="G55" s="27">
        <v>0.77</v>
      </c>
      <c r="H55" s="28">
        <f>F55+G55</f>
        <v>153.84</v>
      </c>
    </row>
    <row r="56" spans="1:8" ht="33.75" outlineLevel="7">
      <c r="A56" s="8" t="s">
        <v>147</v>
      </c>
      <c r="B56" s="9" t="s">
        <v>8</v>
      </c>
      <c r="C56" s="9" t="s">
        <v>61</v>
      </c>
      <c r="D56" s="9" t="s">
        <v>63</v>
      </c>
      <c r="E56" s="9" t="s">
        <v>33</v>
      </c>
      <c r="F56" s="10">
        <v>50.09</v>
      </c>
      <c r="G56" s="27">
        <v>85.3</v>
      </c>
      <c r="H56" s="28">
        <f>F56+G56</f>
        <v>135.39</v>
      </c>
    </row>
    <row r="57" spans="1:8" ht="90" outlineLevel="3">
      <c r="A57" s="12" t="s">
        <v>65</v>
      </c>
      <c r="B57" s="13" t="s">
        <v>8</v>
      </c>
      <c r="C57" s="13" t="s">
        <v>64</v>
      </c>
      <c r="D57" s="13" t="s">
        <v>157</v>
      </c>
      <c r="E57" s="13"/>
      <c r="F57" s="14">
        <f>F58+F60</f>
        <v>150</v>
      </c>
      <c r="G57" s="14">
        <f>G58+G60</f>
        <v>-16</v>
      </c>
      <c r="H57" s="14">
        <f>H58+H60</f>
        <v>134</v>
      </c>
    </row>
    <row r="58" spans="1:8" ht="112.5" outlineLevel="4">
      <c r="A58" s="11" t="s">
        <v>66</v>
      </c>
      <c r="B58" s="6" t="s">
        <v>8</v>
      </c>
      <c r="C58" s="6" t="s">
        <v>64</v>
      </c>
      <c r="D58" s="6" t="s">
        <v>158</v>
      </c>
      <c r="E58" s="6"/>
      <c r="F58" s="7">
        <f>F59</f>
        <v>49</v>
      </c>
      <c r="G58" s="7">
        <f>G59</f>
        <v>0</v>
      </c>
      <c r="H58" s="7">
        <f>H59</f>
        <v>49</v>
      </c>
    </row>
    <row r="59" spans="1:8" ht="12.75" outlineLevel="7">
      <c r="A59" s="8" t="s">
        <v>32</v>
      </c>
      <c r="B59" s="9" t="s">
        <v>8</v>
      </c>
      <c r="C59" s="9" t="s">
        <v>64</v>
      </c>
      <c r="D59" s="9" t="s">
        <v>158</v>
      </c>
      <c r="E59" s="9" t="s">
        <v>33</v>
      </c>
      <c r="F59" s="10">
        <v>49</v>
      </c>
      <c r="G59" s="27"/>
      <c r="H59" s="28">
        <f>F59+G59</f>
        <v>49</v>
      </c>
    </row>
    <row r="60" spans="1:8" ht="146.25" outlineLevel="4">
      <c r="A60" s="11" t="s">
        <v>67</v>
      </c>
      <c r="B60" s="6" t="s">
        <v>8</v>
      </c>
      <c r="C60" s="6" t="s">
        <v>64</v>
      </c>
      <c r="D60" s="6" t="s">
        <v>159</v>
      </c>
      <c r="E60" s="6"/>
      <c r="F60" s="7">
        <f>F61</f>
        <v>101</v>
      </c>
      <c r="G60" s="7">
        <f>G61</f>
        <v>-16</v>
      </c>
      <c r="H60" s="7">
        <f>H61</f>
        <v>85</v>
      </c>
    </row>
    <row r="61" spans="1:8" ht="12.75" outlineLevel="7">
      <c r="A61" s="8" t="s">
        <v>32</v>
      </c>
      <c r="B61" s="9" t="s">
        <v>8</v>
      </c>
      <c r="C61" s="9" t="s">
        <v>64</v>
      </c>
      <c r="D61" s="9" t="s">
        <v>159</v>
      </c>
      <c r="E61" s="9" t="s">
        <v>33</v>
      </c>
      <c r="F61" s="10">
        <v>101</v>
      </c>
      <c r="G61" s="27">
        <v>-16</v>
      </c>
      <c r="H61" s="28">
        <f>F61+G61</f>
        <v>85</v>
      </c>
    </row>
    <row r="62" spans="1:8" ht="78.75" outlineLevel="3">
      <c r="A62" s="12" t="s">
        <v>69</v>
      </c>
      <c r="B62" s="13" t="s">
        <v>8</v>
      </c>
      <c r="C62" s="13" t="s">
        <v>68</v>
      </c>
      <c r="D62" s="13" t="s">
        <v>160</v>
      </c>
      <c r="E62" s="13"/>
      <c r="F62" s="14">
        <f aca="true" t="shared" si="1" ref="F62:H63">F63</f>
        <v>15</v>
      </c>
      <c r="G62" s="14">
        <f t="shared" si="1"/>
        <v>0</v>
      </c>
      <c r="H62" s="14">
        <f t="shared" si="1"/>
        <v>15</v>
      </c>
    </row>
    <row r="63" spans="1:8" ht="112.5" outlineLevel="4">
      <c r="A63" s="5" t="s">
        <v>70</v>
      </c>
      <c r="B63" s="6" t="s">
        <v>8</v>
      </c>
      <c r="C63" s="6" t="s">
        <v>68</v>
      </c>
      <c r="D63" s="6" t="s">
        <v>161</v>
      </c>
      <c r="E63" s="6"/>
      <c r="F63" s="7">
        <f t="shared" si="1"/>
        <v>15</v>
      </c>
      <c r="G63" s="7">
        <f t="shared" si="1"/>
        <v>0</v>
      </c>
      <c r="H63" s="7">
        <f t="shared" si="1"/>
        <v>15</v>
      </c>
    </row>
    <row r="64" spans="1:8" ht="12.75" outlineLevel="7">
      <c r="A64" s="8" t="s">
        <v>32</v>
      </c>
      <c r="B64" s="9" t="s">
        <v>8</v>
      </c>
      <c r="C64" s="9" t="s">
        <v>68</v>
      </c>
      <c r="D64" s="9" t="s">
        <v>161</v>
      </c>
      <c r="E64" s="9" t="s">
        <v>33</v>
      </c>
      <c r="F64" s="10">
        <v>15</v>
      </c>
      <c r="G64" s="27"/>
      <c r="H64" s="28">
        <f>F64+G64</f>
        <v>15</v>
      </c>
    </row>
    <row r="65" spans="1:8" ht="78.75" outlineLevel="3">
      <c r="A65" s="12" t="s">
        <v>72</v>
      </c>
      <c r="B65" s="13" t="s">
        <v>8</v>
      </c>
      <c r="C65" s="13" t="s">
        <v>71</v>
      </c>
      <c r="D65" s="13" t="s">
        <v>162</v>
      </c>
      <c r="E65" s="13"/>
      <c r="F65" s="14">
        <f>F66+F68+F70+F74+F76+F78+F80+F72+F82+F84+F86</f>
        <v>47190.53000000001</v>
      </c>
      <c r="G65" s="14">
        <f>G66+G68+G70+G74+G76+G78+G80+G72+G82+G84+G86</f>
        <v>-11197.16</v>
      </c>
      <c r="H65" s="14">
        <f>H66+H68+H70+H74+H76+H78+H80+H72+H82+H84+H86</f>
        <v>35993.369999999995</v>
      </c>
    </row>
    <row r="66" spans="1:8" ht="135" outlineLevel="4">
      <c r="A66" s="11" t="s">
        <v>73</v>
      </c>
      <c r="B66" s="6" t="s">
        <v>8</v>
      </c>
      <c r="C66" s="6" t="s">
        <v>71</v>
      </c>
      <c r="D66" s="6" t="s">
        <v>163</v>
      </c>
      <c r="E66" s="6"/>
      <c r="F66" s="7">
        <f>F67</f>
        <v>12356.11</v>
      </c>
      <c r="G66" s="7">
        <f>G67</f>
        <v>-9935.81</v>
      </c>
      <c r="H66" s="7">
        <f>H67</f>
        <v>2420.300000000001</v>
      </c>
    </row>
    <row r="67" spans="1:8" ht="12.75" outlineLevel="7">
      <c r="A67" s="8" t="s">
        <v>32</v>
      </c>
      <c r="B67" s="9" t="s">
        <v>8</v>
      </c>
      <c r="C67" s="9" t="s">
        <v>71</v>
      </c>
      <c r="D67" s="9" t="s">
        <v>163</v>
      </c>
      <c r="E67" s="9" t="s">
        <v>33</v>
      </c>
      <c r="F67" s="10">
        <v>12356.11</v>
      </c>
      <c r="G67" s="27">
        <v>-9935.81</v>
      </c>
      <c r="H67" s="28">
        <f>F67+G67</f>
        <v>2420.300000000001</v>
      </c>
    </row>
    <row r="68" spans="1:8" ht="112.5" outlineLevel="4">
      <c r="A68" s="11" t="s">
        <v>74</v>
      </c>
      <c r="B68" s="6" t="s">
        <v>8</v>
      </c>
      <c r="C68" s="6" t="s">
        <v>71</v>
      </c>
      <c r="D68" s="6" t="s">
        <v>164</v>
      </c>
      <c r="E68" s="6"/>
      <c r="F68" s="7">
        <f>F69</f>
        <v>3441.34</v>
      </c>
      <c r="G68" s="7">
        <f>G69</f>
        <v>-638.36</v>
      </c>
      <c r="H68" s="7">
        <f>H69</f>
        <v>2802.98</v>
      </c>
    </row>
    <row r="69" spans="1:8" ht="12.75" outlineLevel="7">
      <c r="A69" s="8" t="s">
        <v>32</v>
      </c>
      <c r="B69" s="9" t="s">
        <v>8</v>
      </c>
      <c r="C69" s="9" t="s">
        <v>71</v>
      </c>
      <c r="D69" s="9" t="s">
        <v>164</v>
      </c>
      <c r="E69" s="9" t="s">
        <v>33</v>
      </c>
      <c r="F69" s="10">
        <v>3441.34</v>
      </c>
      <c r="G69" s="27">
        <v>-638.36</v>
      </c>
      <c r="H69" s="28">
        <f>F69+G69</f>
        <v>2802.98</v>
      </c>
    </row>
    <row r="70" spans="1:8" ht="112.5" outlineLevel="4">
      <c r="A70" s="11" t="s">
        <v>75</v>
      </c>
      <c r="B70" s="6" t="s">
        <v>8</v>
      </c>
      <c r="C70" s="6" t="s">
        <v>71</v>
      </c>
      <c r="D70" s="6" t="s">
        <v>165</v>
      </c>
      <c r="E70" s="6"/>
      <c r="F70" s="7">
        <f>F71</f>
        <v>4814.35</v>
      </c>
      <c r="G70" s="7">
        <f>G71</f>
        <v>-253.21</v>
      </c>
      <c r="H70" s="7">
        <f>H71</f>
        <v>4561.14</v>
      </c>
    </row>
    <row r="71" spans="1:8" ht="12.75" outlineLevel="7">
      <c r="A71" s="8" t="s">
        <v>32</v>
      </c>
      <c r="B71" s="9" t="s">
        <v>8</v>
      </c>
      <c r="C71" s="9" t="s">
        <v>71</v>
      </c>
      <c r="D71" s="9" t="s">
        <v>165</v>
      </c>
      <c r="E71" s="9" t="s">
        <v>33</v>
      </c>
      <c r="F71" s="10">
        <v>4814.35</v>
      </c>
      <c r="G71" s="27">
        <v>-253.21</v>
      </c>
      <c r="H71" s="28">
        <f>F71+G71</f>
        <v>4561.14</v>
      </c>
    </row>
    <row r="72" spans="1:8" ht="169.5" customHeight="1" outlineLevel="7">
      <c r="A72" s="25" t="s">
        <v>153</v>
      </c>
      <c r="B72" s="9" t="s">
        <v>8</v>
      </c>
      <c r="C72" s="9" t="s">
        <v>71</v>
      </c>
      <c r="D72" s="6" t="s">
        <v>202</v>
      </c>
      <c r="E72" s="23"/>
      <c r="F72" s="22">
        <f>F73</f>
        <v>1538.55</v>
      </c>
      <c r="G72" s="22">
        <f>G73</f>
        <v>0</v>
      </c>
      <c r="H72" s="22">
        <f>H73</f>
        <v>1538.55</v>
      </c>
    </row>
    <row r="73" spans="1:8" ht="12.75" outlineLevel="7">
      <c r="A73" s="8" t="s">
        <v>32</v>
      </c>
      <c r="B73" s="9" t="s">
        <v>8</v>
      </c>
      <c r="C73" s="9" t="s">
        <v>71</v>
      </c>
      <c r="D73" s="9" t="s">
        <v>202</v>
      </c>
      <c r="E73" s="9" t="s">
        <v>33</v>
      </c>
      <c r="F73" s="10">
        <v>1538.55</v>
      </c>
      <c r="G73" s="27">
        <v>0</v>
      </c>
      <c r="H73" s="28">
        <f>F73+G73</f>
        <v>1538.55</v>
      </c>
    </row>
    <row r="74" spans="1:8" ht="123.75" outlineLevel="4">
      <c r="A74" s="11" t="s">
        <v>76</v>
      </c>
      <c r="B74" s="6" t="s">
        <v>8</v>
      </c>
      <c r="C74" s="6" t="s">
        <v>71</v>
      </c>
      <c r="D74" s="6" t="s">
        <v>166</v>
      </c>
      <c r="E74" s="6"/>
      <c r="F74" s="7">
        <f>F75</f>
        <v>650</v>
      </c>
      <c r="G74" s="7">
        <f>G75</f>
        <v>-234.2</v>
      </c>
      <c r="H74" s="7">
        <f>H75</f>
        <v>415.8</v>
      </c>
    </row>
    <row r="75" spans="1:8" ht="12.75" outlineLevel="7">
      <c r="A75" s="8" t="s">
        <v>32</v>
      </c>
      <c r="B75" s="9" t="s">
        <v>8</v>
      </c>
      <c r="C75" s="9" t="s">
        <v>71</v>
      </c>
      <c r="D75" s="9" t="s">
        <v>166</v>
      </c>
      <c r="E75" s="9" t="s">
        <v>33</v>
      </c>
      <c r="F75" s="10">
        <v>650</v>
      </c>
      <c r="G75" s="27">
        <v>-234.2</v>
      </c>
      <c r="H75" s="28">
        <f>F75+G75</f>
        <v>415.8</v>
      </c>
    </row>
    <row r="76" spans="1:8" ht="123.75" outlineLevel="4">
      <c r="A76" s="11" t="s">
        <v>77</v>
      </c>
      <c r="B76" s="6" t="s">
        <v>8</v>
      </c>
      <c r="C76" s="6" t="s">
        <v>71</v>
      </c>
      <c r="D76" s="6" t="s">
        <v>167</v>
      </c>
      <c r="E76" s="6"/>
      <c r="F76" s="7">
        <f>F77</f>
        <v>200</v>
      </c>
      <c r="G76" s="7">
        <f>G77</f>
        <v>-200</v>
      </c>
      <c r="H76" s="7">
        <f>H77</f>
        <v>0</v>
      </c>
    </row>
    <row r="77" spans="1:8" ht="12.75" outlineLevel="7">
      <c r="A77" s="8" t="s">
        <v>32</v>
      </c>
      <c r="B77" s="9" t="s">
        <v>8</v>
      </c>
      <c r="C77" s="9" t="s">
        <v>71</v>
      </c>
      <c r="D77" s="9" t="s">
        <v>167</v>
      </c>
      <c r="E77" s="9" t="s">
        <v>33</v>
      </c>
      <c r="F77" s="10">
        <v>200</v>
      </c>
      <c r="G77" s="27">
        <v>-200</v>
      </c>
      <c r="H77" s="28">
        <f>F77+G77</f>
        <v>0</v>
      </c>
    </row>
    <row r="78" spans="1:8" ht="101.25" outlineLevel="4">
      <c r="A78" s="5" t="s">
        <v>78</v>
      </c>
      <c r="B78" s="6" t="s">
        <v>8</v>
      </c>
      <c r="C78" s="6" t="s">
        <v>71</v>
      </c>
      <c r="D78" s="6" t="s">
        <v>168</v>
      </c>
      <c r="E78" s="6"/>
      <c r="F78" s="7">
        <f>F79</f>
        <v>420</v>
      </c>
      <c r="G78" s="7">
        <f>G79</f>
        <v>135.97</v>
      </c>
      <c r="H78" s="7">
        <f>H79</f>
        <v>555.97</v>
      </c>
    </row>
    <row r="79" spans="1:8" ht="12.75" outlineLevel="7">
      <c r="A79" s="8" t="s">
        <v>32</v>
      </c>
      <c r="B79" s="9" t="s">
        <v>8</v>
      </c>
      <c r="C79" s="9" t="s">
        <v>71</v>
      </c>
      <c r="D79" s="9" t="s">
        <v>168</v>
      </c>
      <c r="E79" s="9" t="s">
        <v>33</v>
      </c>
      <c r="F79" s="10">
        <v>420</v>
      </c>
      <c r="G79" s="27">
        <v>135.97</v>
      </c>
      <c r="H79" s="28">
        <f>F79+G79</f>
        <v>555.97</v>
      </c>
    </row>
    <row r="80" spans="1:8" ht="123.75" outlineLevel="4">
      <c r="A80" s="11" t="s">
        <v>79</v>
      </c>
      <c r="B80" s="6" t="s">
        <v>8</v>
      </c>
      <c r="C80" s="6" t="s">
        <v>71</v>
      </c>
      <c r="D80" s="6" t="s">
        <v>169</v>
      </c>
      <c r="E80" s="6"/>
      <c r="F80" s="7">
        <f>F81</f>
        <v>19776.55</v>
      </c>
      <c r="G80" s="7">
        <f>G81</f>
        <v>0</v>
      </c>
      <c r="H80" s="7">
        <f>H81</f>
        <v>19776.55</v>
      </c>
    </row>
    <row r="81" spans="1:8" ht="12.75" outlineLevel="7">
      <c r="A81" s="8" t="s">
        <v>32</v>
      </c>
      <c r="B81" s="9" t="s">
        <v>8</v>
      </c>
      <c r="C81" s="9" t="s">
        <v>71</v>
      </c>
      <c r="D81" s="9" t="s">
        <v>169</v>
      </c>
      <c r="E81" s="9" t="s">
        <v>33</v>
      </c>
      <c r="F81" s="10">
        <v>19776.55</v>
      </c>
      <c r="G81" s="27">
        <v>0</v>
      </c>
      <c r="H81" s="28">
        <f>F81+G81</f>
        <v>19776.55</v>
      </c>
    </row>
    <row r="82" spans="1:8" ht="123.75" outlineLevel="7">
      <c r="A82" s="11" t="s">
        <v>79</v>
      </c>
      <c r="B82" s="6" t="s">
        <v>8</v>
      </c>
      <c r="C82" s="6" t="s">
        <v>71</v>
      </c>
      <c r="D82" s="6" t="s">
        <v>170</v>
      </c>
      <c r="E82" s="9"/>
      <c r="F82" s="22">
        <f>F83</f>
        <v>2374.23</v>
      </c>
      <c r="G82" s="22">
        <f>G83</f>
        <v>-0.08</v>
      </c>
      <c r="H82" s="22">
        <f>H83</f>
        <v>2374.15</v>
      </c>
    </row>
    <row r="83" spans="1:8" ht="12.75" outlineLevel="7">
      <c r="A83" s="8" t="s">
        <v>32</v>
      </c>
      <c r="B83" s="9" t="s">
        <v>8</v>
      </c>
      <c r="C83" s="9" t="s">
        <v>71</v>
      </c>
      <c r="D83" s="9" t="s">
        <v>170</v>
      </c>
      <c r="E83" s="9" t="s">
        <v>33</v>
      </c>
      <c r="F83" s="10">
        <v>2374.23</v>
      </c>
      <c r="G83" s="27">
        <v>-0.08</v>
      </c>
      <c r="H83" s="28">
        <f>F83+G83</f>
        <v>2374.15</v>
      </c>
    </row>
    <row r="84" spans="1:8" ht="135" outlineLevel="7">
      <c r="A84" s="11" t="s">
        <v>73</v>
      </c>
      <c r="B84" s="6" t="s">
        <v>8</v>
      </c>
      <c r="C84" s="6" t="s">
        <v>71</v>
      </c>
      <c r="D84" s="6" t="s">
        <v>171</v>
      </c>
      <c r="E84" s="9"/>
      <c r="F84" s="22">
        <f>F85</f>
        <v>1619.4</v>
      </c>
      <c r="G84" s="22">
        <f>G85</f>
        <v>-71.47</v>
      </c>
      <c r="H84" s="22">
        <f>H85</f>
        <v>1547.93</v>
      </c>
    </row>
    <row r="85" spans="1:8" ht="12.75" outlineLevel="7">
      <c r="A85" s="8" t="s">
        <v>32</v>
      </c>
      <c r="B85" s="9" t="s">
        <v>8</v>
      </c>
      <c r="C85" s="9" t="s">
        <v>71</v>
      </c>
      <c r="D85" s="9" t="s">
        <v>171</v>
      </c>
      <c r="E85" s="9" t="s">
        <v>33</v>
      </c>
      <c r="F85" s="10">
        <v>1619.4</v>
      </c>
      <c r="G85" s="27">
        <v>-71.47</v>
      </c>
      <c r="H85" s="28">
        <f>F85+G85</f>
        <v>1547.93</v>
      </c>
    </row>
    <row r="86" spans="1:8" ht="168.75" outlineLevel="7">
      <c r="A86" s="11" t="s">
        <v>219</v>
      </c>
      <c r="B86" s="6" t="s">
        <v>8</v>
      </c>
      <c r="C86" s="6" t="s">
        <v>71</v>
      </c>
      <c r="D86" s="6" t="s">
        <v>156</v>
      </c>
      <c r="E86" s="9"/>
      <c r="F86" s="22">
        <f>F87</f>
        <v>0</v>
      </c>
      <c r="G86" s="22">
        <f>G87</f>
        <v>0</v>
      </c>
      <c r="H86" s="22">
        <f>H87</f>
        <v>0</v>
      </c>
    </row>
    <row r="87" spans="1:8" ht="12.75" outlineLevel="7">
      <c r="A87" s="8" t="s">
        <v>32</v>
      </c>
      <c r="B87" s="9" t="s">
        <v>8</v>
      </c>
      <c r="C87" s="9" t="s">
        <v>71</v>
      </c>
      <c r="D87" s="9" t="s">
        <v>156</v>
      </c>
      <c r="E87" s="9" t="s">
        <v>33</v>
      </c>
      <c r="F87" s="10">
        <v>0</v>
      </c>
      <c r="G87" s="27">
        <v>0</v>
      </c>
      <c r="H87" s="28">
        <v>0</v>
      </c>
    </row>
    <row r="88" spans="1:8" ht="78.75" outlineLevel="3">
      <c r="A88" s="12" t="s">
        <v>69</v>
      </c>
      <c r="B88" s="13" t="s">
        <v>8</v>
      </c>
      <c r="C88" s="13" t="s">
        <v>80</v>
      </c>
      <c r="D88" s="13" t="s">
        <v>160</v>
      </c>
      <c r="E88" s="13"/>
      <c r="F88" s="14">
        <f>F89+F91+F93</f>
        <v>2115</v>
      </c>
      <c r="G88" s="14">
        <f>G89+G91+G93</f>
        <v>-515</v>
      </c>
      <c r="H88" s="14">
        <f>H89+H91+H93</f>
        <v>1600</v>
      </c>
    </row>
    <row r="89" spans="1:8" ht="112.5" outlineLevel="4">
      <c r="A89" s="11" t="s">
        <v>81</v>
      </c>
      <c r="B89" s="6" t="s">
        <v>8</v>
      </c>
      <c r="C89" s="6" t="s">
        <v>80</v>
      </c>
      <c r="D89" s="6" t="s">
        <v>172</v>
      </c>
      <c r="E89" s="6"/>
      <c r="F89" s="7">
        <f>F90</f>
        <v>200</v>
      </c>
      <c r="G89" s="7">
        <f>G90</f>
        <v>-200</v>
      </c>
      <c r="H89" s="7">
        <f>H90</f>
        <v>0</v>
      </c>
    </row>
    <row r="90" spans="1:8" ht="12.75" outlineLevel="7">
      <c r="A90" s="8" t="s">
        <v>32</v>
      </c>
      <c r="B90" s="9" t="s">
        <v>8</v>
      </c>
      <c r="C90" s="9" t="s">
        <v>80</v>
      </c>
      <c r="D90" s="9" t="s">
        <v>172</v>
      </c>
      <c r="E90" s="9" t="s">
        <v>33</v>
      </c>
      <c r="F90" s="10">
        <v>200</v>
      </c>
      <c r="G90" s="27">
        <v>-200</v>
      </c>
      <c r="H90" s="28">
        <f>F90+G90</f>
        <v>0</v>
      </c>
    </row>
    <row r="91" spans="1:8" ht="101.25" outlineLevel="4">
      <c r="A91" s="5" t="s">
        <v>82</v>
      </c>
      <c r="B91" s="6" t="s">
        <v>8</v>
      </c>
      <c r="C91" s="6" t="s">
        <v>80</v>
      </c>
      <c r="D91" s="6" t="s">
        <v>173</v>
      </c>
      <c r="E91" s="6"/>
      <c r="F91" s="7">
        <f>F92</f>
        <v>1900</v>
      </c>
      <c r="G91" s="7">
        <f>G92</f>
        <v>-300</v>
      </c>
      <c r="H91" s="7">
        <f>H92</f>
        <v>1600</v>
      </c>
    </row>
    <row r="92" spans="1:8" ht="12.75" outlineLevel="7">
      <c r="A92" s="8" t="s">
        <v>32</v>
      </c>
      <c r="B92" s="9" t="s">
        <v>8</v>
      </c>
      <c r="C92" s="9" t="s">
        <v>80</v>
      </c>
      <c r="D92" s="9" t="s">
        <v>173</v>
      </c>
      <c r="E92" s="9" t="s">
        <v>33</v>
      </c>
      <c r="F92" s="10">
        <v>1900</v>
      </c>
      <c r="G92" s="27">
        <v>-300</v>
      </c>
      <c r="H92" s="28">
        <f>F92+G92</f>
        <v>1600</v>
      </c>
    </row>
    <row r="93" spans="1:8" ht="112.5" outlineLevel="4">
      <c r="A93" s="5" t="s">
        <v>83</v>
      </c>
      <c r="B93" s="6" t="s">
        <v>8</v>
      </c>
      <c r="C93" s="6" t="s">
        <v>80</v>
      </c>
      <c r="D93" s="6" t="s">
        <v>174</v>
      </c>
      <c r="E93" s="6"/>
      <c r="F93" s="7">
        <f>F94</f>
        <v>15</v>
      </c>
      <c r="G93" s="7">
        <f>G94</f>
        <v>-15</v>
      </c>
      <c r="H93" s="7">
        <f>H94</f>
        <v>0</v>
      </c>
    </row>
    <row r="94" spans="1:8" ht="12.75" outlineLevel="7">
      <c r="A94" s="8" t="s">
        <v>32</v>
      </c>
      <c r="B94" s="9" t="s">
        <v>8</v>
      </c>
      <c r="C94" s="9" t="s">
        <v>80</v>
      </c>
      <c r="D94" s="9" t="s">
        <v>174</v>
      </c>
      <c r="E94" s="9" t="s">
        <v>33</v>
      </c>
      <c r="F94" s="10">
        <v>15</v>
      </c>
      <c r="G94" s="27">
        <v>-15</v>
      </c>
      <c r="H94" s="28">
        <f>F94+G94</f>
        <v>0</v>
      </c>
    </row>
    <row r="95" spans="1:8" ht="22.5">
      <c r="A95" s="12" t="s">
        <v>7</v>
      </c>
      <c r="B95" s="13" t="s">
        <v>8</v>
      </c>
      <c r="C95" s="13" t="s">
        <v>84</v>
      </c>
      <c r="D95" s="13" t="s">
        <v>10</v>
      </c>
      <c r="E95" s="13"/>
      <c r="F95" s="14">
        <f>F96+F98</f>
        <v>215</v>
      </c>
      <c r="G95" s="14">
        <f>G96+G98</f>
        <v>0</v>
      </c>
      <c r="H95" s="14">
        <f>H96+H98</f>
        <v>215</v>
      </c>
    </row>
    <row r="96" spans="1:8" ht="33.75" outlineLevel="3">
      <c r="A96" s="5" t="s">
        <v>85</v>
      </c>
      <c r="B96" s="6" t="s">
        <v>8</v>
      </c>
      <c r="C96" s="6" t="s">
        <v>84</v>
      </c>
      <c r="D96" s="6" t="s">
        <v>86</v>
      </c>
      <c r="E96" s="6"/>
      <c r="F96" s="7">
        <f>F97</f>
        <v>121.9</v>
      </c>
      <c r="G96" s="7">
        <f>G97</f>
        <v>0</v>
      </c>
      <c r="H96" s="7">
        <f>H97</f>
        <v>121.9</v>
      </c>
    </row>
    <row r="97" spans="1:8" ht="12.75" outlineLevel="7">
      <c r="A97" s="8" t="s">
        <v>43</v>
      </c>
      <c r="B97" s="9" t="s">
        <v>8</v>
      </c>
      <c r="C97" s="9" t="s">
        <v>84</v>
      </c>
      <c r="D97" s="9" t="s">
        <v>86</v>
      </c>
      <c r="E97" s="9" t="s">
        <v>44</v>
      </c>
      <c r="F97" s="10">
        <v>121.9</v>
      </c>
      <c r="G97" s="27"/>
      <c r="H97" s="28">
        <f>F97+G97</f>
        <v>121.9</v>
      </c>
    </row>
    <row r="98" spans="1:8" ht="45" outlineLevel="3">
      <c r="A98" s="5" t="s">
        <v>87</v>
      </c>
      <c r="B98" s="6" t="s">
        <v>8</v>
      </c>
      <c r="C98" s="6" t="s">
        <v>84</v>
      </c>
      <c r="D98" s="6" t="s">
        <v>88</v>
      </c>
      <c r="E98" s="6"/>
      <c r="F98" s="7">
        <f>F99</f>
        <v>93.1</v>
      </c>
      <c r="G98" s="7">
        <f>G99</f>
        <v>0</v>
      </c>
      <c r="H98" s="7">
        <f>H99</f>
        <v>93.1</v>
      </c>
    </row>
    <row r="99" spans="1:8" ht="12.75" outlineLevel="7">
      <c r="A99" s="8" t="s">
        <v>43</v>
      </c>
      <c r="B99" s="9" t="s">
        <v>8</v>
      </c>
      <c r="C99" s="9" t="s">
        <v>84</v>
      </c>
      <c r="D99" s="9" t="s">
        <v>88</v>
      </c>
      <c r="E99" s="9" t="s">
        <v>44</v>
      </c>
      <c r="F99" s="10">
        <v>93.1</v>
      </c>
      <c r="G99" s="27"/>
      <c r="H99" s="28">
        <f>F99+G99</f>
        <v>93.1</v>
      </c>
    </row>
    <row r="100" spans="1:8" ht="78.75" outlineLevel="3">
      <c r="A100" s="12" t="s">
        <v>89</v>
      </c>
      <c r="B100" s="13" t="s">
        <v>8</v>
      </c>
      <c r="C100" s="13" t="s">
        <v>84</v>
      </c>
      <c r="D100" s="13" t="s">
        <v>175</v>
      </c>
      <c r="E100" s="13"/>
      <c r="F100" s="14">
        <f>F101+F103+F105+F107+F109+F111+F113</f>
        <v>64137.95000000001</v>
      </c>
      <c r="G100" s="14">
        <f>G101+G103+G105+G107+G109+G111+G113</f>
        <v>-2585.9800000000005</v>
      </c>
      <c r="H100" s="14">
        <f>H101+H103+H105+H107+H109+H111+H113</f>
        <v>61551.97</v>
      </c>
    </row>
    <row r="101" spans="1:8" ht="123.75" outlineLevel="4">
      <c r="A101" s="11" t="s">
        <v>90</v>
      </c>
      <c r="B101" s="6" t="s">
        <v>8</v>
      </c>
      <c r="C101" s="6" t="s">
        <v>84</v>
      </c>
      <c r="D101" s="6" t="s">
        <v>176</v>
      </c>
      <c r="E101" s="6"/>
      <c r="F101" s="7">
        <f>F102</f>
        <v>142.5</v>
      </c>
      <c r="G101" s="7">
        <f>G102</f>
        <v>44.35</v>
      </c>
      <c r="H101" s="7">
        <f>H102</f>
        <v>186.85</v>
      </c>
    </row>
    <row r="102" spans="1:8" ht="12.75" outlineLevel="7">
      <c r="A102" s="8" t="s">
        <v>32</v>
      </c>
      <c r="B102" s="9" t="s">
        <v>8</v>
      </c>
      <c r="C102" s="9" t="s">
        <v>84</v>
      </c>
      <c r="D102" s="9" t="s">
        <v>176</v>
      </c>
      <c r="E102" s="9" t="s">
        <v>33</v>
      </c>
      <c r="F102" s="10">
        <v>142.5</v>
      </c>
      <c r="G102" s="27">
        <v>44.35</v>
      </c>
      <c r="H102" s="28">
        <f>F102+G102</f>
        <v>186.85</v>
      </c>
    </row>
    <row r="103" spans="1:8" ht="101.25" outlineLevel="4">
      <c r="A103" s="5" t="s">
        <v>91</v>
      </c>
      <c r="B103" s="6" t="s">
        <v>8</v>
      </c>
      <c r="C103" s="6" t="s">
        <v>84</v>
      </c>
      <c r="D103" s="6" t="s">
        <v>177</v>
      </c>
      <c r="E103" s="6"/>
      <c r="F103" s="7">
        <f>F104</f>
        <v>1112.34</v>
      </c>
      <c r="G103" s="7">
        <f>G104</f>
        <v>-1053.14</v>
      </c>
      <c r="H103" s="7">
        <f>H104</f>
        <v>59.19999999999982</v>
      </c>
    </row>
    <row r="104" spans="1:8" ht="12.75" outlineLevel="7">
      <c r="A104" s="8" t="s">
        <v>32</v>
      </c>
      <c r="B104" s="9" t="s">
        <v>8</v>
      </c>
      <c r="C104" s="9" t="s">
        <v>84</v>
      </c>
      <c r="D104" s="9" t="s">
        <v>177</v>
      </c>
      <c r="E104" s="9" t="s">
        <v>33</v>
      </c>
      <c r="F104" s="10">
        <v>1112.34</v>
      </c>
      <c r="G104" s="27">
        <v>-1053.14</v>
      </c>
      <c r="H104" s="28">
        <f>F104+G104</f>
        <v>59.19999999999982</v>
      </c>
    </row>
    <row r="105" spans="1:8" ht="135" outlineLevel="4">
      <c r="A105" s="11" t="s">
        <v>92</v>
      </c>
      <c r="B105" s="6" t="s">
        <v>8</v>
      </c>
      <c r="C105" s="6" t="s">
        <v>84</v>
      </c>
      <c r="D105" s="6" t="s">
        <v>178</v>
      </c>
      <c r="E105" s="6"/>
      <c r="F105" s="7">
        <f>F106</f>
        <v>1065.97</v>
      </c>
      <c r="G105" s="7">
        <f>G106</f>
        <v>-370.73</v>
      </c>
      <c r="H105" s="7">
        <f>H106</f>
        <v>695.24</v>
      </c>
    </row>
    <row r="106" spans="1:8" ht="12.75" outlineLevel="7">
      <c r="A106" s="8" t="s">
        <v>32</v>
      </c>
      <c r="B106" s="9" t="s">
        <v>8</v>
      </c>
      <c r="C106" s="9" t="s">
        <v>84</v>
      </c>
      <c r="D106" s="9" t="s">
        <v>178</v>
      </c>
      <c r="E106" s="9" t="s">
        <v>33</v>
      </c>
      <c r="F106" s="10">
        <v>1065.97</v>
      </c>
      <c r="G106" s="27">
        <v>-370.73</v>
      </c>
      <c r="H106" s="28">
        <f>F106+G106</f>
        <v>695.24</v>
      </c>
    </row>
    <row r="107" spans="1:8" ht="101.25" outlineLevel="7">
      <c r="A107" s="5" t="s">
        <v>220</v>
      </c>
      <c r="B107" s="6" t="s">
        <v>8</v>
      </c>
      <c r="C107" s="6" t="s">
        <v>84</v>
      </c>
      <c r="D107" s="6" t="s">
        <v>221</v>
      </c>
      <c r="E107" s="6"/>
      <c r="F107" s="7">
        <f>F108</f>
        <v>19070.66</v>
      </c>
      <c r="G107" s="7">
        <f>G108</f>
        <v>0</v>
      </c>
      <c r="H107" s="7">
        <f>H108</f>
        <v>19070.66</v>
      </c>
    </row>
    <row r="108" spans="1:8" ht="45" outlineLevel="7">
      <c r="A108" s="8" t="s">
        <v>222</v>
      </c>
      <c r="B108" s="9" t="s">
        <v>8</v>
      </c>
      <c r="C108" s="9" t="s">
        <v>84</v>
      </c>
      <c r="D108" s="9" t="s">
        <v>221</v>
      </c>
      <c r="E108" s="9" t="s">
        <v>214</v>
      </c>
      <c r="F108" s="10">
        <v>19070.66</v>
      </c>
      <c r="G108" s="27">
        <v>0</v>
      </c>
      <c r="H108" s="28">
        <f>F108+G108</f>
        <v>19070.66</v>
      </c>
    </row>
    <row r="109" spans="1:8" ht="101.25" outlineLevel="7">
      <c r="A109" s="5" t="s">
        <v>223</v>
      </c>
      <c r="B109" s="6" t="s">
        <v>8</v>
      </c>
      <c r="C109" s="6" t="s">
        <v>84</v>
      </c>
      <c r="D109" s="6" t="s">
        <v>217</v>
      </c>
      <c r="E109" s="6"/>
      <c r="F109" s="7">
        <f>F110</f>
        <v>15762.69</v>
      </c>
      <c r="G109" s="7">
        <f>G110</f>
        <v>6501.93</v>
      </c>
      <c r="H109" s="7">
        <f>H110</f>
        <v>22264.620000000003</v>
      </c>
    </row>
    <row r="110" spans="1:8" ht="45" outlineLevel="7">
      <c r="A110" s="8" t="s">
        <v>222</v>
      </c>
      <c r="B110" s="9" t="s">
        <v>8</v>
      </c>
      <c r="C110" s="9" t="s">
        <v>84</v>
      </c>
      <c r="D110" s="9" t="s">
        <v>217</v>
      </c>
      <c r="E110" s="9" t="s">
        <v>214</v>
      </c>
      <c r="F110" s="10">
        <v>15762.69</v>
      </c>
      <c r="G110" s="27">
        <v>6501.93</v>
      </c>
      <c r="H110" s="28">
        <f>F110+G110</f>
        <v>22264.620000000003</v>
      </c>
    </row>
    <row r="111" spans="1:8" ht="101.25" outlineLevel="7">
      <c r="A111" s="5" t="s">
        <v>223</v>
      </c>
      <c r="B111" s="6" t="s">
        <v>8</v>
      </c>
      <c r="C111" s="6" t="s">
        <v>84</v>
      </c>
      <c r="D111" s="6" t="s">
        <v>224</v>
      </c>
      <c r="E111" s="6"/>
      <c r="F111" s="7">
        <f>F112</f>
        <v>22047.74</v>
      </c>
      <c r="G111" s="7">
        <f>G112</f>
        <v>-6501.93</v>
      </c>
      <c r="H111" s="7">
        <f>H112</f>
        <v>15545.810000000001</v>
      </c>
    </row>
    <row r="112" spans="1:8" ht="45" outlineLevel="7">
      <c r="A112" s="8" t="s">
        <v>222</v>
      </c>
      <c r="B112" s="9" t="s">
        <v>8</v>
      </c>
      <c r="C112" s="9" t="s">
        <v>84</v>
      </c>
      <c r="D112" s="9" t="s">
        <v>224</v>
      </c>
      <c r="E112" s="9" t="s">
        <v>214</v>
      </c>
      <c r="F112" s="10">
        <v>22047.74</v>
      </c>
      <c r="G112" s="27">
        <v>-6501.93</v>
      </c>
      <c r="H112" s="28">
        <f>F112+G112</f>
        <v>15545.810000000001</v>
      </c>
    </row>
    <row r="113" spans="1:8" ht="101.25" outlineLevel="7">
      <c r="A113" s="5" t="s">
        <v>213</v>
      </c>
      <c r="B113" s="9" t="s">
        <v>8</v>
      </c>
      <c r="C113" s="9" t="s">
        <v>84</v>
      </c>
      <c r="D113" s="9" t="s">
        <v>218</v>
      </c>
      <c r="E113" s="9"/>
      <c r="F113" s="7">
        <f>F114</f>
        <v>4936.05</v>
      </c>
      <c r="G113" s="7">
        <f>G114</f>
        <v>-1206.46</v>
      </c>
      <c r="H113" s="7">
        <f>H114</f>
        <v>3729.59</v>
      </c>
    </row>
    <row r="114" spans="1:8" ht="12.75" outlineLevel="7">
      <c r="A114" s="8" t="s">
        <v>32</v>
      </c>
      <c r="B114" s="9" t="s">
        <v>8</v>
      </c>
      <c r="C114" s="9" t="s">
        <v>84</v>
      </c>
      <c r="D114" s="9" t="s">
        <v>218</v>
      </c>
      <c r="E114" s="9" t="s">
        <v>214</v>
      </c>
      <c r="F114" s="10">
        <v>4936.05</v>
      </c>
      <c r="G114" s="27">
        <v>-1206.46</v>
      </c>
      <c r="H114" s="28">
        <f>F114+G114</f>
        <v>3729.59</v>
      </c>
    </row>
    <row r="115" spans="1:8" ht="22.5">
      <c r="A115" s="12" t="s">
        <v>7</v>
      </c>
      <c r="B115" s="13" t="s">
        <v>8</v>
      </c>
      <c r="C115" s="13" t="s">
        <v>93</v>
      </c>
      <c r="D115" s="13" t="s">
        <v>10</v>
      </c>
      <c r="E115" s="13"/>
      <c r="F115" s="14">
        <f aca="true" t="shared" si="2" ref="F115:H116">F116</f>
        <v>90.43</v>
      </c>
      <c r="G115" s="14">
        <f t="shared" si="2"/>
        <v>0</v>
      </c>
      <c r="H115" s="14">
        <f t="shared" si="2"/>
        <v>90.43</v>
      </c>
    </row>
    <row r="116" spans="1:8" ht="45" outlineLevel="3">
      <c r="A116" s="5" t="s">
        <v>94</v>
      </c>
      <c r="B116" s="6" t="s">
        <v>8</v>
      </c>
      <c r="C116" s="6" t="s">
        <v>93</v>
      </c>
      <c r="D116" s="6" t="s">
        <v>95</v>
      </c>
      <c r="E116" s="6"/>
      <c r="F116" s="7">
        <f t="shared" si="2"/>
        <v>90.43</v>
      </c>
      <c r="G116" s="7">
        <f t="shared" si="2"/>
        <v>0</v>
      </c>
      <c r="H116" s="7">
        <f t="shared" si="2"/>
        <v>90.43</v>
      </c>
    </row>
    <row r="117" spans="1:8" ht="12.75" outlineLevel="7">
      <c r="A117" s="8" t="s">
        <v>43</v>
      </c>
      <c r="B117" s="9" t="s">
        <v>8</v>
      </c>
      <c r="C117" s="9" t="s">
        <v>93</v>
      </c>
      <c r="D117" s="9" t="s">
        <v>95</v>
      </c>
      <c r="E117" s="9" t="s">
        <v>44</v>
      </c>
      <c r="F117" s="10">
        <v>90.43</v>
      </c>
      <c r="G117" s="27"/>
      <c r="H117" s="28">
        <f>F117+G117</f>
        <v>90.43</v>
      </c>
    </row>
    <row r="118" spans="1:8" ht="78.75" outlineLevel="3">
      <c r="A118" s="12" t="s">
        <v>89</v>
      </c>
      <c r="B118" s="13" t="s">
        <v>8</v>
      </c>
      <c r="C118" s="13" t="s">
        <v>93</v>
      </c>
      <c r="D118" s="13" t="s">
        <v>175</v>
      </c>
      <c r="E118" s="13"/>
      <c r="F118" s="14">
        <f>F119+F121+F123+F125</f>
        <v>35257.93</v>
      </c>
      <c r="G118" s="14">
        <f>G119+G121+G123+G125</f>
        <v>-3960.9</v>
      </c>
      <c r="H118" s="14">
        <f>H119+H121+H123+H125</f>
        <v>31297.03</v>
      </c>
    </row>
    <row r="119" spans="1:8" ht="112.5" outlineLevel="4">
      <c r="A119" s="5" t="s">
        <v>96</v>
      </c>
      <c r="B119" s="6" t="s">
        <v>8</v>
      </c>
      <c r="C119" s="6" t="s">
        <v>93</v>
      </c>
      <c r="D119" s="6" t="s">
        <v>179</v>
      </c>
      <c r="E119" s="6"/>
      <c r="F119" s="7">
        <f>F120</f>
        <v>1245</v>
      </c>
      <c r="G119" s="7">
        <f>G120</f>
        <v>-14.37</v>
      </c>
      <c r="H119" s="7">
        <f>H120</f>
        <v>1230.63</v>
      </c>
    </row>
    <row r="120" spans="1:8" ht="12.75" outlineLevel="7">
      <c r="A120" s="8" t="s">
        <v>32</v>
      </c>
      <c r="B120" s="9" t="s">
        <v>8</v>
      </c>
      <c r="C120" s="9" t="s">
        <v>93</v>
      </c>
      <c r="D120" s="9" t="s">
        <v>179</v>
      </c>
      <c r="E120" s="9" t="s">
        <v>33</v>
      </c>
      <c r="F120" s="10">
        <v>1245</v>
      </c>
      <c r="G120" s="27">
        <v>-14.37</v>
      </c>
      <c r="H120" s="28">
        <f>F120+G120</f>
        <v>1230.63</v>
      </c>
    </row>
    <row r="121" spans="1:8" ht="101.25" outlineLevel="4">
      <c r="A121" s="5" t="s">
        <v>97</v>
      </c>
      <c r="B121" s="6" t="s">
        <v>8</v>
      </c>
      <c r="C121" s="6" t="s">
        <v>93</v>
      </c>
      <c r="D121" s="6" t="s">
        <v>180</v>
      </c>
      <c r="E121" s="6"/>
      <c r="F121" s="7">
        <f>F122</f>
        <v>4216.04</v>
      </c>
      <c r="G121" s="7">
        <f>G122</f>
        <v>157</v>
      </c>
      <c r="H121" s="7">
        <f>H122</f>
        <v>4373.04</v>
      </c>
    </row>
    <row r="122" spans="1:8" ht="12.75" outlineLevel="7">
      <c r="A122" s="8" t="s">
        <v>32</v>
      </c>
      <c r="B122" s="9" t="s">
        <v>8</v>
      </c>
      <c r="C122" s="9" t="s">
        <v>93</v>
      </c>
      <c r="D122" s="9" t="s">
        <v>180</v>
      </c>
      <c r="E122" s="9" t="s">
        <v>33</v>
      </c>
      <c r="F122" s="10">
        <v>4216.04</v>
      </c>
      <c r="G122" s="27">
        <v>157</v>
      </c>
      <c r="H122" s="28">
        <f>F122+G122</f>
        <v>4373.04</v>
      </c>
    </row>
    <row r="123" spans="1:8" ht="90" outlineLevel="4">
      <c r="A123" s="5" t="s">
        <v>98</v>
      </c>
      <c r="B123" s="6" t="s">
        <v>8</v>
      </c>
      <c r="C123" s="6" t="s">
        <v>93</v>
      </c>
      <c r="D123" s="6" t="s">
        <v>181</v>
      </c>
      <c r="E123" s="6"/>
      <c r="F123" s="7">
        <f>F124</f>
        <v>1185.36</v>
      </c>
      <c r="G123" s="7">
        <f>G124</f>
        <v>220.18</v>
      </c>
      <c r="H123" s="7">
        <f>H124</f>
        <v>1405.54</v>
      </c>
    </row>
    <row r="124" spans="1:8" ht="45" outlineLevel="7">
      <c r="A124" s="8" t="s">
        <v>99</v>
      </c>
      <c r="B124" s="9" t="s">
        <v>8</v>
      </c>
      <c r="C124" s="9" t="s">
        <v>93</v>
      </c>
      <c r="D124" s="9" t="s">
        <v>181</v>
      </c>
      <c r="E124" s="9" t="s">
        <v>100</v>
      </c>
      <c r="F124" s="10">
        <v>1185.36</v>
      </c>
      <c r="G124" s="27">
        <v>220.18</v>
      </c>
      <c r="H124" s="28">
        <f>F124+G124</f>
        <v>1405.54</v>
      </c>
    </row>
    <row r="125" spans="1:8" ht="146.25" outlineLevel="4">
      <c r="A125" s="11" t="s">
        <v>101</v>
      </c>
      <c r="B125" s="6" t="s">
        <v>8</v>
      </c>
      <c r="C125" s="6" t="s">
        <v>93</v>
      </c>
      <c r="D125" s="6" t="s">
        <v>182</v>
      </c>
      <c r="E125" s="6"/>
      <c r="F125" s="7">
        <f>F126</f>
        <v>28611.53</v>
      </c>
      <c r="G125" s="7">
        <f>G126</f>
        <v>-4323.71</v>
      </c>
      <c r="H125" s="7">
        <f>H126</f>
        <v>24287.82</v>
      </c>
    </row>
    <row r="126" spans="1:8" ht="45" outlineLevel="7">
      <c r="A126" s="8" t="s">
        <v>99</v>
      </c>
      <c r="B126" s="9" t="s">
        <v>8</v>
      </c>
      <c r="C126" s="9" t="s">
        <v>93</v>
      </c>
      <c r="D126" s="9" t="s">
        <v>182</v>
      </c>
      <c r="E126" s="9" t="s">
        <v>100</v>
      </c>
      <c r="F126" s="10">
        <v>28611.53</v>
      </c>
      <c r="G126" s="27">
        <v>-4323.71</v>
      </c>
      <c r="H126" s="28">
        <f>F126+G126</f>
        <v>24287.82</v>
      </c>
    </row>
    <row r="127" spans="1:8" ht="101.25" outlineLevel="3">
      <c r="A127" s="12" t="s">
        <v>103</v>
      </c>
      <c r="B127" s="13" t="s">
        <v>8</v>
      </c>
      <c r="C127" s="13" t="s">
        <v>102</v>
      </c>
      <c r="D127" s="13" t="s">
        <v>183</v>
      </c>
      <c r="E127" s="13"/>
      <c r="F127" s="14">
        <f>F128+F130+F132+F134+F136+F138+F140+F146+F144+F148</f>
        <v>45558.59</v>
      </c>
      <c r="G127" s="14">
        <f>G128+G130+G132+G134+G136+G138+G140+G146+G144+G148+G142</f>
        <v>3025.5900000000006</v>
      </c>
      <c r="H127" s="14">
        <f>H128+H130+H132+H134+H136+H138+H140+H146+H144+H148+H142</f>
        <v>48584.18</v>
      </c>
    </row>
    <row r="128" spans="1:8" ht="135" outlineLevel="4">
      <c r="A128" s="11" t="s">
        <v>104</v>
      </c>
      <c r="B128" s="6" t="s">
        <v>8</v>
      </c>
      <c r="C128" s="6" t="s">
        <v>102</v>
      </c>
      <c r="D128" s="6" t="s">
        <v>184</v>
      </c>
      <c r="E128" s="6"/>
      <c r="F128" s="7">
        <f>F129</f>
        <v>28110.9</v>
      </c>
      <c r="G128" s="7">
        <f>G129</f>
        <v>4097.18</v>
      </c>
      <c r="H128" s="7">
        <f>H129</f>
        <v>32208.08</v>
      </c>
    </row>
    <row r="129" spans="1:8" ht="12.75" outlineLevel="7">
      <c r="A129" s="8" t="s">
        <v>32</v>
      </c>
      <c r="B129" s="9" t="s">
        <v>8</v>
      </c>
      <c r="C129" s="9" t="s">
        <v>102</v>
      </c>
      <c r="D129" s="9" t="s">
        <v>184</v>
      </c>
      <c r="E129" s="9" t="s">
        <v>33</v>
      </c>
      <c r="F129" s="10">
        <f>27640.9+470</f>
        <v>28110.9</v>
      </c>
      <c r="G129" s="27">
        <v>4097.18</v>
      </c>
      <c r="H129" s="28">
        <f>F129+G129</f>
        <v>32208.08</v>
      </c>
    </row>
    <row r="130" spans="1:8" ht="135" outlineLevel="4">
      <c r="A130" s="11" t="s">
        <v>105</v>
      </c>
      <c r="B130" s="6" t="s">
        <v>8</v>
      </c>
      <c r="C130" s="6" t="s">
        <v>102</v>
      </c>
      <c r="D130" s="6" t="s">
        <v>185</v>
      </c>
      <c r="E130" s="6"/>
      <c r="F130" s="7">
        <f>F131</f>
        <v>200</v>
      </c>
      <c r="G130" s="7">
        <f>G131</f>
        <v>-145</v>
      </c>
      <c r="H130" s="7">
        <f>H131</f>
        <v>55</v>
      </c>
    </row>
    <row r="131" spans="1:8" ht="12.75" outlineLevel="7">
      <c r="A131" s="8" t="s">
        <v>32</v>
      </c>
      <c r="B131" s="9" t="s">
        <v>8</v>
      </c>
      <c r="C131" s="9" t="s">
        <v>102</v>
      </c>
      <c r="D131" s="9" t="s">
        <v>185</v>
      </c>
      <c r="E131" s="9" t="s">
        <v>33</v>
      </c>
      <c r="F131" s="10">
        <v>200</v>
      </c>
      <c r="G131" s="27">
        <v>-145</v>
      </c>
      <c r="H131" s="28">
        <f>F131+G131</f>
        <v>55</v>
      </c>
    </row>
    <row r="132" spans="1:8" ht="135" outlineLevel="4">
      <c r="A132" s="11" t="s">
        <v>106</v>
      </c>
      <c r="B132" s="6" t="s">
        <v>8</v>
      </c>
      <c r="C132" s="6" t="s">
        <v>102</v>
      </c>
      <c r="D132" s="6" t="s">
        <v>186</v>
      </c>
      <c r="E132" s="6"/>
      <c r="F132" s="7">
        <f>F133</f>
        <v>2445.69</v>
      </c>
      <c r="G132" s="7">
        <f>G133</f>
        <v>-322.27</v>
      </c>
      <c r="H132" s="7">
        <f>H133</f>
        <v>2123.42</v>
      </c>
    </row>
    <row r="133" spans="1:8" ht="12.75" outlineLevel="7">
      <c r="A133" s="8" t="s">
        <v>32</v>
      </c>
      <c r="B133" s="9" t="s">
        <v>8</v>
      </c>
      <c r="C133" s="9" t="s">
        <v>102</v>
      </c>
      <c r="D133" s="9" t="s">
        <v>186</v>
      </c>
      <c r="E133" s="9" t="s">
        <v>33</v>
      </c>
      <c r="F133" s="10">
        <v>2445.69</v>
      </c>
      <c r="G133" s="27">
        <v>-322.27</v>
      </c>
      <c r="H133" s="28">
        <f>F133+G133</f>
        <v>2123.42</v>
      </c>
    </row>
    <row r="134" spans="1:8" ht="135" outlineLevel="4">
      <c r="A134" s="11" t="s">
        <v>107</v>
      </c>
      <c r="B134" s="6" t="s">
        <v>8</v>
      </c>
      <c r="C134" s="6" t="s">
        <v>102</v>
      </c>
      <c r="D134" s="6" t="s">
        <v>187</v>
      </c>
      <c r="E134" s="6"/>
      <c r="F134" s="7">
        <f>F135</f>
        <v>100</v>
      </c>
      <c r="G134" s="7">
        <f>G135</f>
        <v>0</v>
      </c>
      <c r="H134" s="7">
        <f>H135</f>
        <v>100</v>
      </c>
    </row>
    <row r="135" spans="1:8" ht="12.75" outlineLevel="7">
      <c r="A135" s="8" t="s">
        <v>32</v>
      </c>
      <c r="B135" s="9" t="s">
        <v>8</v>
      </c>
      <c r="C135" s="9" t="s">
        <v>102</v>
      </c>
      <c r="D135" s="9" t="s">
        <v>187</v>
      </c>
      <c r="E135" s="9" t="s">
        <v>33</v>
      </c>
      <c r="F135" s="10">
        <v>100</v>
      </c>
      <c r="G135" s="27"/>
      <c r="H135" s="28">
        <f>F135+G135</f>
        <v>100</v>
      </c>
    </row>
    <row r="136" spans="1:8" ht="146.25" outlineLevel="4">
      <c r="A136" s="11" t="s">
        <v>108</v>
      </c>
      <c r="B136" s="6" t="s">
        <v>8</v>
      </c>
      <c r="C136" s="6" t="s">
        <v>102</v>
      </c>
      <c r="D136" s="6" t="s">
        <v>188</v>
      </c>
      <c r="E136" s="6"/>
      <c r="F136" s="7">
        <f>F137</f>
        <v>500</v>
      </c>
      <c r="G136" s="7">
        <f>G137</f>
        <v>-500</v>
      </c>
      <c r="H136" s="7">
        <f>H137</f>
        <v>0</v>
      </c>
    </row>
    <row r="137" spans="1:8" ht="12.75" outlineLevel="7">
      <c r="A137" s="8" t="s">
        <v>32</v>
      </c>
      <c r="B137" s="9" t="s">
        <v>8</v>
      </c>
      <c r="C137" s="9" t="s">
        <v>102</v>
      </c>
      <c r="D137" s="9" t="s">
        <v>188</v>
      </c>
      <c r="E137" s="9" t="s">
        <v>33</v>
      </c>
      <c r="F137" s="10">
        <v>500</v>
      </c>
      <c r="G137" s="27">
        <v>-500</v>
      </c>
      <c r="H137" s="28">
        <f>F137+G137</f>
        <v>0</v>
      </c>
    </row>
    <row r="138" spans="1:8" ht="146.25" outlineLevel="4">
      <c r="A138" s="11" t="s">
        <v>109</v>
      </c>
      <c r="B138" s="6" t="s">
        <v>8</v>
      </c>
      <c r="C138" s="6" t="s">
        <v>102</v>
      </c>
      <c r="D138" s="6" t="s">
        <v>189</v>
      </c>
      <c r="E138" s="6"/>
      <c r="F138" s="7">
        <f>F139</f>
        <v>150</v>
      </c>
      <c r="G138" s="7">
        <f>G139</f>
        <v>-150</v>
      </c>
      <c r="H138" s="7">
        <f>H139</f>
        <v>0</v>
      </c>
    </row>
    <row r="139" spans="1:8" ht="12.75" outlineLevel="7">
      <c r="A139" s="8" t="s">
        <v>32</v>
      </c>
      <c r="B139" s="9" t="s">
        <v>8</v>
      </c>
      <c r="C139" s="9" t="s">
        <v>102</v>
      </c>
      <c r="D139" s="9" t="s">
        <v>189</v>
      </c>
      <c r="E139" s="9" t="s">
        <v>33</v>
      </c>
      <c r="F139" s="10">
        <v>150</v>
      </c>
      <c r="G139" s="27">
        <v>-150</v>
      </c>
      <c r="H139" s="28">
        <f>F139+G139</f>
        <v>0</v>
      </c>
    </row>
    <row r="140" spans="1:8" ht="123.75" outlineLevel="4">
      <c r="A140" s="11" t="s">
        <v>110</v>
      </c>
      <c r="B140" s="6" t="s">
        <v>8</v>
      </c>
      <c r="C140" s="6" t="s">
        <v>102</v>
      </c>
      <c r="D140" s="6" t="s">
        <v>190</v>
      </c>
      <c r="E140" s="6"/>
      <c r="F140" s="7">
        <f>F141</f>
        <v>150</v>
      </c>
      <c r="G140" s="7">
        <f>G141</f>
        <v>0</v>
      </c>
      <c r="H140" s="7">
        <f>H141</f>
        <v>150</v>
      </c>
    </row>
    <row r="141" spans="1:8" ht="12.75" outlineLevel="7">
      <c r="A141" s="8" t="s">
        <v>32</v>
      </c>
      <c r="B141" s="9" t="s">
        <v>8</v>
      </c>
      <c r="C141" s="9" t="s">
        <v>102</v>
      </c>
      <c r="D141" s="9" t="s">
        <v>190</v>
      </c>
      <c r="E141" s="9" t="s">
        <v>33</v>
      </c>
      <c r="F141" s="10">
        <v>150</v>
      </c>
      <c r="G141" s="27"/>
      <c r="H141" s="28">
        <f>F141+G141</f>
        <v>150</v>
      </c>
    </row>
    <row r="142" spans="1:8" ht="135" outlineLevel="7">
      <c r="A142" s="11" t="s">
        <v>104</v>
      </c>
      <c r="B142" s="6" t="s">
        <v>8</v>
      </c>
      <c r="C142" s="6" t="s">
        <v>102</v>
      </c>
      <c r="D142" s="6" t="s">
        <v>229</v>
      </c>
      <c r="E142" s="9"/>
      <c r="F142" s="7">
        <f>F143</f>
        <v>0</v>
      </c>
      <c r="G142" s="7">
        <f>G143</f>
        <v>71.4</v>
      </c>
      <c r="H142" s="7">
        <f>H143</f>
        <v>71.4</v>
      </c>
    </row>
    <row r="143" spans="1:8" ht="12.75" outlineLevel="7">
      <c r="A143" s="8" t="s">
        <v>32</v>
      </c>
      <c r="B143" s="9" t="s">
        <v>8</v>
      </c>
      <c r="C143" s="9" t="s">
        <v>102</v>
      </c>
      <c r="D143" s="9" t="s">
        <v>229</v>
      </c>
      <c r="E143" s="9" t="s">
        <v>33</v>
      </c>
      <c r="F143" s="10">
        <v>0</v>
      </c>
      <c r="G143" s="27">
        <v>71.4</v>
      </c>
      <c r="H143" s="28">
        <f>F143+G143</f>
        <v>71.4</v>
      </c>
    </row>
    <row r="144" spans="1:8" ht="135" outlineLevel="7">
      <c r="A144" s="11" t="s">
        <v>225</v>
      </c>
      <c r="B144" s="6" t="s">
        <v>8</v>
      </c>
      <c r="C144" s="6" t="s">
        <v>102</v>
      </c>
      <c r="D144" s="6" t="s">
        <v>226</v>
      </c>
      <c r="E144" s="6"/>
      <c r="F144" s="22">
        <f>F145</f>
        <v>10800</v>
      </c>
      <c r="G144" s="22">
        <f>G145</f>
        <v>0</v>
      </c>
      <c r="H144" s="22">
        <f>H145</f>
        <v>10800</v>
      </c>
    </row>
    <row r="145" spans="1:8" ht="12.75" outlineLevel="7">
      <c r="A145" s="8" t="s">
        <v>32</v>
      </c>
      <c r="B145" s="9" t="s">
        <v>8</v>
      </c>
      <c r="C145" s="9" t="s">
        <v>102</v>
      </c>
      <c r="D145" s="9" t="s">
        <v>226</v>
      </c>
      <c r="E145" s="9" t="s">
        <v>33</v>
      </c>
      <c r="F145" s="10">
        <v>10800</v>
      </c>
      <c r="G145" s="27">
        <v>0</v>
      </c>
      <c r="H145" s="28">
        <f>F145+G145</f>
        <v>10800</v>
      </c>
    </row>
    <row r="146" spans="1:8" ht="135" outlineLevel="4">
      <c r="A146" s="11" t="s">
        <v>111</v>
      </c>
      <c r="B146" s="6" t="s">
        <v>8</v>
      </c>
      <c r="C146" s="6" t="s">
        <v>102</v>
      </c>
      <c r="D146" s="6" t="s">
        <v>191</v>
      </c>
      <c r="E146" s="6"/>
      <c r="F146" s="7">
        <f>F147</f>
        <v>82.44</v>
      </c>
      <c r="G146" s="7">
        <f>G147</f>
        <v>-25.72</v>
      </c>
      <c r="H146" s="7">
        <f>H147</f>
        <v>56.72</v>
      </c>
    </row>
    <row r="147" spans="1:8" ht="12.75" outlineLevel="7">
      <c r="A147" s="8" t="s">
        <v>32</v>
      </c>
      <c r="B147" s="9" t="s">
        <v>8</v>
      </c>
      <c r="C147" s="9" t="s">
        <v>102</v>
      </c>
      <c r="D147" s="9" t="s">
        <v>191</v>
      </c>
      <c r="E147" s="9" t="s">
        <v>33</v>
      </c>
      <c r="F147" s="10">
        <v>82.44</v>
      </c>
      <c r="G147" s="27">
        <v>-25.72</v>
      </c>
      <c r="H147" s="28">
        <f>F147+G147</f>
        <v>56.72</v>
      </c>
    </row>
    <row r="148" spans="1:8" ht="135" outlineLevel="7">
      <c r="A148" s="11" t="s">
        <v>106</v>
      </c>
      <c r="B148" s="6" t="s">
        <v>8</v>
      </c>
      <c r="C148" s="6" t="s">
        <v>102</v>
      </c>
      <c r="D148" s="6" t="s">
        <v>215</v>
      </c>
      <c r="E148" s="6"/>
      <c r="F148" s="7">
        <f>F149</f>
        <v>3019.56</v>
      </c>
      <c r="G148" s="7">
        <f>G149</f>
        <v>0</v>
      </c>
      <c r="H148" s="7">
        <f>H149</f>
        <v>3019.56</v>
      </c>
    </row>
    <row r="149" spans="1:8" ht="12.75" outlineLevel="7">
      <c r="A149" s="8" t="s">
        <v>32</v>
      </c>
      <c r="B149" s="9" t="s">
        <v>8</v>
      </c>
      <c r="C149" s="9" t="s">
        <v>102</v>
      </c>
      <c r="D149" s="9" t="s">
        <v>215</v>
      </c>
      <c r="E149" s="9" t="s">
        <v>33</v>
      </c>
      <c r="F149" s="10">
        <v>3019.56</v>
      </c>
      <c r="G149" s="27">
        <v>0</v>
      </c>
      <c r="H149" s="28">
        <f>F149+G149</f>
        <v>3019.56</v>
      </c>
    </row>
    <row r="150" spans="1:8" ht="78.75" outlineLevel="3">
      <c r="A150" s="12" t="s">
        <v>89</v>
      </c>
      <c r="B150" s="13" t="s">
        <v>8</v>
      </c>
      <c r="C150" s="13" t="s">
        <v>112</v>
      </c>
      <c r="D150" s="13" t="s">
        <v>175</v>
      </c>
      <c r="E150" s="13"/>
      <c r="F150" s="14">
        <f>F151</f>
        <v>27650.100000000002</v>
      </c>
      <c r="G150" s="14">
        <f>G151</f>
        <v>-2300</v>
      </c>
      <c r="H150" s="14">
        <f>H151</f>
        <v>25350.100000000002</v>
      </c>
    </row>
    <row r="151" spans="1:8" ht="112.5" outlineLevel="4">
      <c r="A151" s="5" t="s">
        <v>113</v>
      </c>
      <c r="B151" s="6" t="s">
        <v>8</v>
      </c>
      <c r="C151" s="6" t="s">
        <v>112</v>
      </c>
      <c r="D151" s="6" t="s">
        <v>192</v>
      </c>
      <c r="E151" s="6"/>
      <c r="F151" s="7">
        <f>SUM(F152:F159)</f>
        <v>27650.100000000002</v>
      </c>
      <c r="G151" s="7">
        <f>SUM(G152:G159)</f>
        <v>-2300</v>
      </c>
      <c r="H151" s="7">
        <f>SUM(H152:H159)</f>
        <v>25350.100000000002</v>
      </c>
    </row>
    <row r="152" spans="1:8" ht="12.75" outlineLevel="7">
      <c r="A152" s="8" t="s">
        <v>114</v>
      </c>
      <c r="B152" s="9" t="s">
        <v>8</v>
      </c>
      <c r="C152" s="9" t="s">
        <v>112</v>
      </c>
      <c r="D152" s="9" t="s">
        <v>192</v>
      </c>
      <c r="E152" s="9" t="s">
        <v>115</v>
      </c>
      <c r="F152" s="10">
        <f>14551.1+25</f>
        <v>14576.1</v>
      </c>
      <c r="G152" s="27">
        <v>-1187.18</v>
      </c>
      <c r="H152" s="28">
        <f aca="true" t="shared" si="3" ref="H152:H159">F152+G152</f>
        <v>13388.92</v>
      </c>
    </row>
    <row r="153" spans="1:8" ht="33.75" outlineLevel="7">
      <c r="A153" s="8" t="s">
        <v>116</v>
      </c>
      <c r="B153" s="9" t="s">
        <v>8</v>
      </c>
      <c r="C153" s="9" t="s">
        <v>112</v>
      </c>
      <c r="D153" s="9" t="s">
        <v>192</v>
      </c>
      <c r="E153" s="9" t="s">
        <v>117</v>
      </c>
      <c r="F153" s="10">
        <v>28.8</v>
      </c>
      <c r="G153" s="27">
        <v>-28.8</v>
      </c>
      <c r="H153" s="28">
        <f t="shared" si="3"/>
        <v>0</v>
      </c>
    </row>
    <row r="154" spans="1:8" ht="56.25" outlineLevel="7">
      <c r="A154" s="8" t="s">
        <v>118</v>
      </c>
      <c r="B154" s="9" t="s">
        <v>8</v>
      </c>
      <c r="C154" s="9" t="s">
        <v>112</v>
      </c>
      <c r="D154" s="9" t="s">
        <v>192</v>
      </c>
      <c r="E154" s="9" t="s">
        <v>119</v>
      </c>
      <c r="F154" s="10">
        <v>4394.5</v>
      </c>
      <c r="G154" s="27">
        <v>-362.82</v>
      </c>
      <c r="H154" s="28">
        <f t="shared" si="3"/>
        <v>4031.68</v>
      </c>
    </row>
    <row r="155" spans="1:8" ht="33.75" outlineLevel="7">
      <c r="A155" s="8" t="s">
        <v>30</v>
      </c>
      <c r="B155" s="9" t="s">
        <v>8</v>
      </c>
      <c r="C155" s="9" t="s">
        <v>112</v>
      </c>
      <c r="D155" s="9" t="s">
        <v>192</v>
      </c>
      <c r="E155" s="9" t="s">
        <v>31</v>
      </c>
      <c r="F155" s="10">
        <v>85</v>
      </c>
      <c r="G155" s="27">
        <v>-39.77</v>
      </c>
      <c r="H155" s="28">
        <f t="shared" si="3"/>
        <v>45.23</v>
      </c>
    </row>
    <row r="156" spans="1:8" ht="12.75" outlineLevel="7">
      <c r="A156" s="8" t="s">
        <v>32</v>
      </c>
      <c r="B156" s="9" t="s">
        <v>8</v>
      </c>
      <c r="C156" s="9" t="s">
        <v>112</v>
      </c>
      <c r="D156" s="9" t="s">
        <v>192</v>
      </c>
      <c r="E156" s="9" t="s">
        <v>33</v>
      </c>
      <c r="F156" s="10">
        <v>8522.7</v>
      </c>
      <c r="G156" s="27">
        <v>-734.8</v>
      </c>
      <c r="H156" s="28">
        <f t="shared" si="3"/>
        <v>7787.900000000001</v>
      </c>
    </row>
    <row r="157" spans="1:8" ht="22.5" outlineLevel="7">
      <c r="A157" s="8" t="s">
        <v>228</v>
      </c>
      <c r="B157" s="9" t="s">
        <v>8</v>
      </c>
      <c r="C157" s="9" t="s">
        <v>112</v>
      </c>
      <c r="D157" s="9" t="s">
        <v>192</v>
      </c>
      <c r="E157" s="9" t="s">
        <v>35</v>
      </c>
      <c r="F157" s="10">
        <v>0</v>
      </c>
      <c r="G157" s="27">
        <v>84.08</v>
      </c>
      <c r="H157" s="28">
        <f t="shared" si="3"/>
        <v>84.08</v>
      </c>
    </row>
    <row r="158" spans="1:8" ht="12.75" outlineLevel="7">
      <c r="A158" s="8" t="s">
        <v>36</v>
      </c>
      <c r="B158" s="9" t="s">
        <v>8</v>
      </c>
      <c r="C158" s="9" t="s">
        <v>112</v>
      </c>
      <c r="D158" s="9" t="s">
        <v>192</v>
      </c>
      <c r="E158" s="9" t="s">
        <v>37</v>
      </c>
      <c r="F158" s="10">
        <v>5.5</v>
      </c>
      <c r="G158" s="27">
        <v>-5.5</v>
      </c>
      <c r="H158" s="28">
        <f t="shared" si="3"/>
        <v>0</v>
      </c>
    </row>
    <row r="159" spans="1:8" ht="12.75" outlineLevel="7">
      <c r="A159" s="8" t="s">
        <v>57</v>
      </c>
      <c r="B159" s="9" t="s">
        <v>8</v>
      </c>
      <c r="C159" s="9" t="s">
        <v>112</v>
      </c>
      <c r="D159" s="9" t="s">
        <v>192</v>
      </c>
      <c r="E159" s="9" t="s">
        <v>58</v>
      </c>
      <c r="F159" s="10">
        <v>37.5</v>
      </c>
      <c r="G159" s="27">
        <v>-25.21</v>
      </c>
      <c r="H159" s="28">
        <f t="shared" si="3"/>
        <v>12.29</v>
      </c>
    </row>
    <row r="160" spans="1:8" ht="112.5" outlineLevel="3">
      <c r="A160" s="12" t="s">
        <v>121</v>
      </c>
      <c r="B160" s="13" t="s">
        <v>8</v>
      </c>
      <c r="C160" s="13" t="s">
        <v>120</v>
      </c>
      <c r="D160" s="13" t="s">
        <v>193</v>
      </c>
      <c r="E160" s="13"/>
      <c r="F160" s="14">
        <f>F161+F163</f>
        <v>1001.6</v>
      </c>
      <c r="G160" s="14">
        <f>G161+G163</f>
        <v>-240.49</v>
      </c>
      <c r="H160" s="14">
        <f>H161+H163</f>
        <v>761.11</v>
      </c>
    </row>
    <row r="161" spans="1:8" ht="135" outlineLevel="4">
      <c r="A161" s="11" t="s">
        <v>122</v>
      </c>
      <c r="B161" s="6" t="s">
        <v>8</v>
      </c>
      <c r="C161" s="6" t="s">
        <v>120</v>
      </c>
      <c r="D161" s="6" t="s">
        <v>194</v>
      </c>
      <c r="E161" s="6"/>
      <c r="F161" s="7">
        <f>F162</f>
        <v>210.5</v>
      </c>
      <c r="G161" s="7">
        <f>G162</f>
        <v>-170.5</v>
      </c>
      <c r="H161" s="7">
        <f>H162</f>
        <v>40</v>
      </c>
    </row>
    <row r="162" spans="1:8" ht="12.75" outlineLevel="7">
      <c r="A162" s="8" t="s">
        <v>32</v>
      </c>
      <c r="B162" s="9" t="s">
        <v>8</v>
      </c>
      <c r="C162" s="9" t="s">
        <v>120</v>
      </c>
      <c r="D162" s="9" t="s">
        <v>194</v>
      </c>
      <c r="E162" s="9" t="s">
        <v>33</v>
      </c>
      <c r="F162" s="10">
        <v>210.5</v>
      </c>
      <c r="G162" s="27">
        <v>-170.5</v>
      </c>
      <c r="H162" s="28">
        <f>F162+G162</f>
        <v>40</v>
      </c>
    </row>
    <row r="163" spans="1:8" ht="157.5" outlineLevel="4">
      <c r="A163" s="11" t="s">
        <v>123</v>
      </c>
      <c r="B163" s="6" t="s">
        <v>8</v>
      </c>
      <c r="C163" s="6" t="s">
        <v>120</v>
      </c>
      <c r="D163" s="6" t="s">
        <v>195</v>
      </c>
      <c r="E163" s="6"/>
      <c r="F163" s="7">
        <f>F164+F165</f>
        <v>791.1</v>
      </c>
      <c r="G163" s="7">
        <f>G164+G165</f>
        <v>-69.99</v>
      </c>
      <c r="H163" s="7">
        <f>H164+H165</f>
        <v>721.11</v>
      </c>
    </row>
    <row r="164" spans="1:8" ht="12.75" outlineLevel="7">
      <c r="A164" s="8" t="s">
        <v>114</v>
      </c>
      <c r="B164" s="9" t="s">
        <v>8</v>
      </c>
      <c r="C164" s="9" t="s">
        <v>120</v>
      </c>
      <c r="D164" s="9" t="s">
        <v>195</v>
      </c>
      <c r="E164" s="9" t="s">
        <v>115</v>
      </c>
      <c r="F164" s="10">
        <v>607.47</v>
      </c>
      <c r="G164" s="27">
        <v>-27.87</v>
      </c>
      <c r="H164" s="28">
        <f>F164+G164</f>
        <v>579.6</v>
      </c>
    </row>
    <row r="165" spans="1:8" ht="56.25" outlineLevel="7">
      <c r="A165" s="8" t="s">
        <v>118</v>
      </c>
      <c r="B165" s="9" t="s">
        <v>8</v>
      </c>
      <c r="C165" s="9" t="s">
        <v>120</v>
      </c>
      <c r="D165" s="9" t="s">
        <v>195</v>
      </c>
      <c r="E165" s="9" t="s">
        <v>119</v>
      </c>
      <c r="F165" s="10">
        <v>183.63</v>
      </c>
      <c r="G165" s="27">
        <v>-42.12</v>
      </c>
      <c r="H165" s="28">
        <f>F165+G165</f>
        <v>141.51</v>
      </c>
    </row>
    <row r="166" spans="1:8" ht="101.25" outlineLevel="3">
      <c r="A166" s="12" t="s">
        <v>125</v>
      </c>
      <c r="B166" s="13" t="s">
        <v>8</v>
      </c>
      <c r="C166" s="13" t="s">
        <v>124</v>
      </c>
      <c r="D166" s="13" t="s">
        <v>196</v>
      </c>
      <c r="E166" s="13"/>
      <c r="F166" s="14">
        <f>F167+F169+F178+F182+F180+F186+F188</f>
        <v>27543.670000000002</v>
      </c>
      <c r="G166" s="14">
        <f>G167+G169+G178+G182+G180+G186+G188</f>
        <v>-729.9499999999996</v>
      </c>
      <c r="H166" s="14">
        <f>H167+H169+H178+H182+H180+H186+H188</f>
        <v>26813.72</v>
      </c>
    </row>
    <row r="167" spans="1:8" ht="135" outlineLevel="4">
      <c r="A167" s="11" t="s">
        <v>126</v>
      </c>
      <c r="B167" s="6" t="s">
        <v>8</v>
      </c>
      <c r="C167" s="6" t="s">
        <v>124</v>
      </c>
      <c r="D167" s="6" t="s">
        <v>197</v>
      </c>
      <c r="E167" s="6"/>
      <c r="F167" s="7">
        <f>F168</f>
        <v>6013.74</v>
      </c>
      <c r="G167" s="7">
        <f>G168</f>
        <v>1238.19</v>
      </c>
      <c r="H167" s="7">
        <f>H168</f>
        <v>7251.93</v>
      </c>
    </row>
    <row r="168" spans="1:8" ht="67.5" outlineLevel="7">
      <c r="A168" s="8" t="s">
        <v>127</v>
      </c>
      <c r="B168" s="9" t="s">
        <v>8</v>
      </c>
      <c r="C168" s="9" t="s">
        <v>124</v>
      </c>
      <c r="D168" s="9" t="s">
        <v>197</v>
      </c>
      <c r="E168" s="9" t="s">
        <v>128</v>
      </c>
      <c r="F168" s="10">
        <v>6013.74</v>
      </c>
      <c r="G168" s="27">
        <v>1238.19</v>
      </c>
      <c r="H168" s="28">
        <f>F168+G168</f>
        <v>7251.93</v>
      </c>
    </row>
    <row r="169" spans="1:8" ht="123.75" outlineLevel="4">
      <c r="A169" s="11" t="s">
        <v>131</v>
      </c>
      <c r="B169" s="6" t="s">
        <v>8</v>
      </c>
      <c r="C169" s="6" t="s">
        <v>124</v>
      </c>
      <c r="D169" s="6" t="s">
        <v>198</v>
      </c>
      <c r="E169" s="6"/>
      <c r="F169" s="7">
        <f>SUM(F170:F177)</f>
        <v>5389.24</v>
      </c>
      <c r="G169" s="7">
        <f>SUM(G170:G177)</f>
        <v>591.1400000000001</v>
      </c>
      <c r="H169" s="7">
        <f>SUM(H170:H177)</f>
        <v>5980.38</v>
      </c>
    </row>
    <row r="170" spans="1:8" ht="12.75" outlineLevel="7">
      <c r="A170" s="8" t="s">
        <v>114</v>
      </c>
      <c r="B170" s="9" t="s">
        <v>8</v>
      </c>
      <c r="C170" s="9" t="s">
        <v>124</v>
      </c>
      <c r="D170" s="9" t="s">
        <v>198</v>
      </c>
      <c r="E170" s="9" t="s">
        <v>115</v>
      </c>
      <c r="F170" s="10">
        <v>3030.56</v>
      </c>
      <c r="G170" s="27">
        <v>700.38</v>
      </c>
      <c r="H170" s="28">
        <f aca="true" t="shared" si="4" ref="H170:H177">F170+G170</f>
        <v>3730.94</v>
      </c>
    </row>
    <row r="171" spans="1:8" ht="33.75" outlineLevel="7">
      <c r="A171" s="8" t="s">
        <v>116</v>
      </c>
      <c r="B171" s="9" t="s">
        <v>8</v>
      </c>
      <c r="C171" s="9" t="s">
        <v>124</v>
      </c>
      <c r="D171" s="9" t="s">
        <v>198</v>
      </c>
      <c r="E171" s="9" t="s">
        <v>117</v>
      </c>
      <c r="F171" s="10">
        <v>20.5</v>
      </c>
      <c r="G171" s="27">
        <v>-0.47</v>
      </c>
      <c r="H171" s="28">
        <f t="shared" si="4"/>
        <v>20.03</v>
      </c>
    </row>
    <row r="172" spans="1:8" ht="56.25" outlineLevel="7">
      <c r="A172" s="8" t="s">
        <v>118</v>
      </c>
      <c r="B172" s="9" t="s">
        <v>8</v>
      </c>
      <c r="C172" s="9" t="s">
        <v>124</v>
      </c>
      <c r="D172" s="9" t="s">
        <v>198</v>
      </c>
      <c r="E172" s="9" t="s">
        <v>119</v>
      </c>
      <c r="F172" s="10">
        <v>929.23</v>
      </c>
      <c r="G172" s="27">
        <v>197.02</v>
      </c>
      <c r="H172" s="28">
        <f t="shared" si="4"/>
        <v>1126.25</v>
      </c>
    </row>
    <row r="173" spans="1:8" ht="33.75" outlineLevel="7">
      <c r="A173" s="8" t="s">
        <v>30</v>
      </c>
      <c r="B173" s="9" t="s">
        <v>8</v>
      </c>
      <c r="C173" s="9" t="s">
        <v>124</v>
      </c>
      <c r="D173" s="9" t="s">
        <v>198</v>
      </c>
      <c r="E173" s="9" t="s">
        <v>31</v>
      </c>
      <c r="F173" s="10">
        <v>144.78</v>
      </c>
      <c r="G173" s="27">
        <v>18.57</v>
      </c>
      <c r="H173" s="28">
        <f t="shared" si="4"/>
        <v>163.35</v>
      </c>
    </row>
    <row r="174" spans="1:8" ht="12.75" outlineLevel="7">
      <c r="A174" s="8" t="s">
        <v>32</v>
      </c>
      <c r="B174" s="9" t="s">
        <v>8</v>
      </c>
      <c r="C174" s="9" t="s">
        <v>124</v>
      </c>
      <c r="D174" s="9" t="s">
        <v>198</v>
      </c>
      <c r="E174" s="9" t="s">
        <v>33</v>
      </c>
      <c r="F174" s="10">
        <v>1247.17</v>
      </c>
      <c r="G174" s="27">
        <v>-341.62</v>
      </c>
      <c r="H174" s="28">
        <f t="shared" si="4"/>
        <v>905.5500000000001</v>
      </c>
    </row>
    <row r="175" spans="1:8" ht="12.75" outlineLevel="7">
      <c r="A175" s="8"/>
      <c r="B175" s="9" t="s">
        <v>8</v>
      </c>
      <c r="C175" s="9" t="s">
        <v>124</v>
      </c>
      <c r="D175" s="9" t="s">
        <v>198</v>
      </c>
      <c r="E175" s="9" t="s">
        <v>35</v>
      </c>
      <c r="F175" s="10">
        <v>0</v>
      </c>
      <c r="G175" s="27">
        <v>29.23</v>
      </c>
      <c r="H175" s="28">
        <f t="shared" si="4"/>
        <v>29.23</v>
      </c>
    </row>
    <row r="176" spans="1:8" ht="12.75" outlineLevel="7">
      <c r="A176" s="8" t="s">
        <v>36</v>
      </c>
      <c r="B176" s="9" t="s">
        <v>8</v>
      </c>
      <c r="C176" s="9" t="s">
        <v>124</v>
      </c>
      <c r="D176" s="9" t="s">
        <v>198</v>
      </c>
      <c r="E176" s="9" t="s">
        <v>37</v>
      </c>
      <c r="F176" s="10">
        <v>14</v>
      </c>
      <c r="G176" s="27">
        <v>-11.43</v>
      </c>
      <c r="H176" s="28">
        <f t="shared" si="4"/>
        <v>2.5700000000000003</v>
      </c>
    </row>
    <row r="177" spans="1:8" ht="12.75" outlineLevel="7">
      <c r="A177" s="8" t="s">
        <v>57</v>
      </c>
      <c r="B177" s="9" t="s">
        <v>8</v>
      </c>
      <c r="C177" s="9" t="s">
        <v>124</v>
      </c>
      <c r="D177" s="9" t="s">
        <v>198</v>
      </c>
      <c r="E177" s="9" t="s">
        <v>58</v>
      </c>
      <c r="F177" s="10">
        <v>3</v>
      </c>
      <c r="G177" s="27">
        <v>-0.54</v>
      </c>
      <c r="H177" s="28">
        <f t="shared" si="4"/>
        <v>2.46</v>
      </c>
    </row>
    <row r="178" spans="1:8" ht="135" outlineLevel="4">
      <c r="A178" s="11" t="s">
        <v>132</v>
      </c>
      <c r="B178" s="6" t="s">
        <v>8</v>
      </c>
      <c r="C178" s="6" t="s">
        <v>124</v>
      </c>
      <c r="D178" s="6" t="s">
        <v>199</v>
      </c>
      <c r="E178" s="6"/>
      <c r="F178" s="7">
        <f>F179</f>
        <v>799.5</v>
      </c>
      <c r="G178" s="7">
        <f>G179</f>
        <v>-96.5</v>
      </c>
      <c r="H178" s="7">
        <f>H179</f>
        <v>703</v>
      </c>
    </row>
    <row r="179" spans="1:8" ht="12.75" outlineLevel="7">
      <c r="A179" s="8" t="s">
        <v>32</v>
      </c>
      <c r="B179" s="9" t="s">
        <v>8</v>
      </c>
      <c r="C179" s="9" t="s">
        <v>124</v>
      </c>
      <c r="D179" s="9" t="s">
        <v>199</v>
      </c>
      <c r="E179" s="9" t="s">
        <v>33</v>
      </c>
      <c r="F179" s="10">
        <v>799.5</v>
      </c>
      <c r="G179" s="27">
        <v>-96.5</v>
      </c>
      <c r="H179" s="28">
        <f>F179+G179</f>
        <v>703</v>
      </c>
    </row>
    <row r="180" spans="1:8" ht="135" outlineLevel="7">
      <c r="A180" s="11" t="s">
        <v>126</v>
      </c>
      <c r="B180" s="6" t="s">
        <v>8</v>
      </c>
      <c r="C180" s="6" t="s">
        <v>124</v>
      </c>
      <c r="D180" s="6" t="s">
        <v>200</v>
      </c>
      <c r="E180" s="9"/>
      <c r="F180" s="22">
        <f>F181</f>
        <v>0</v>
      </c>
      <c r="G180" s="22">
        <f>G181</f>
        <v>0</v>
      </c>
      <c r="H180" s="22">
        <f>H181</f>
        <v>0</v>
      </c>
    </row>
    <row r="181" spans="1:8" ht="12.75" outlineLevel="7">
      <c r="A181" s="8" t="s">
        <v>32</v>
      </c>
      <c r="B181" s="9" t="s">
        <v>8</v>
      </c>
      <c r="C181" s="9" t="s">
        <v>124</v>
      </c>
      <c r="D181" s="9" t="s">
        <v>200</v>
      </c>
      <c r="E181" s="9" t="s">
        <v>33</v>
      </c>
      <c r="F181" s="10">
        <v>0</v>
      </c>
      <c r="G181" s="27">
        <v>0</v>
      </c>
      <c r="H181" s="28">
        <f>F181+G181</f>
        <v>0</v>
      </c>
    </row>
    <row r="182" spans="1:8" ht="146.25" outlineLevel="4">
      <c r="A182" s="11" t="s">
        <v>133</v>
      </c>
      <c r="B182" s="6" t="s">
        <v>8</v>
      </c>
      <c r="C182" s="6" t="s">
        <v>124</v>
      </c>
      <c r="D182" s="6" t="s">
        <v>204</v>
      </c>
      <c r="E182" s="6"/>
      <c r="F182" s="7">
        <f>SUM(F183:F185)</f>
        <v>14642.78</v>
      </c>
      <c r="G182" s="7">
        <f>SUM(G183:G185)</f>
        <v>-2462.7799999999997</v>
      </c>
      <c r="H182" s="7">
        <f>SUM(H183:H185)</f>
        <v>12180</v>
      </c>
    </row>
    <row r="183" spans="1:8" ht="12.75" outlineLevel="7">
      <c r="A183" s="8" t="s">
        <v>114</v>
      </c>
      <c r="B183" s="9" t="s">
        <v>8</v>
      </c>
      <c r="C183" s="9" t="s">
        <v>124</v>
      </c>
      <c r="D183" s="9" t="s">
        <v>204</v>
      </c>
      <c r="E183" s="9" t="s">
        <v>115</v>
      </c>
      <c r="F183" s="10">
        <v>5033.02</v>
      </c>
      <c r="G183" s="27">
        <v>-890.17</v>
      </c>
      <c r="H183" s="28">
        <f>F183+G183</f>
        <v>4142.85</v>
      </c>
    </row>
    <row r="184" spans="1:8" ht="56.25" outlineLevel="7">
      <c r="A184" s="8" t="s">
        <v>118</v>
      </c>
      <c r="B184" s="9" t="s">
        <v>8</v>
      </c>
      <c r="C184" s="9" t="s">
        <v>124</v>
      </c>
      <c r="D184" s="9" t="s">
        <v>204</v>
      </c>
      <c r="E184" s="9" t="s">
        <v>119</v>
      </c>
      <c r="F184" s="10">
        <v>1505.18</v>
      </c>
      <c r="G184" s="27">
        <v>-254.03</v>
      </c>
      <c r="H184" s="28">
        <f>F184+G184</f>
        <v>1251.15</v>
      </c>
    </row>
    <row r="185" spans="1:8" ht="67.5" outlineLevel="7">
      <c r="A185" s="8" t="s">
        <v>127</v>
      </c>
      <c r="B185" s="9" t="s">
        <v>8</v>
      </c>
      <c r="C185" s="9" t="s">
        <v>124</v>
      </c>
      <c r="D185" s="9" t="s">
        <v>205</v>
      </c>
      <c r="E185" s="9" t="s">
        <v>128</v>
      </c>
      <c r="F185" s="10">
        <v>8104.58</v>
      </c>
      <c r="G185" s="27">
        <v>-1318.58</v>
      </c>
      <c r="H185" s="28">
        <f>F185+G185</f>
        <v>6786</v>
      </c>
    </row>
    <row r="186" spans="1:8" ht="135" outlineLevel="7">
      <c r="A186" s="11" t="s">
        <v>126</v>
      </c>
      <c r="B186" s="6" t="s">
        <v>8</v>
      </c>
      <c r="C186" s="6" t="s">
        <v>124</v>
      </c>
      <c r="D186" s="9" t="s">
        <v>216</v>
      </c>
      <c r="E186" s="9"/>
      <c r="F186" s="22">
        <f>F187</f>
        <v>473.69</v>
      </c>
      <c r="G186" s="22">
        <f>G187</f>
        <v>0</v>
      </c>
      <c r="H186" s="22">
        <f>H187</f>
        <v>473.69</v>
      </c>
    </row>
    <row r="187" spans="1:8" ht="12.75" outlineLevel="7">
      <c r="A187" s="8" t="s">
        <v>32</v>
      </c>
      <c r="B187" s="9" t="s">
        <v>8</v>
      </c>
      <c r="C187" s="9" t="s">
        <v>124</v>
      </c>
      <c r="D187" s="9" t="s">
        <v>216</v>
      </c>
      <c r="E187" s="9" t="s">
        <v>33</v>
      </c>
      <c r="F187" s="10">
        <v>473.69</v>
      </c>
      <c r="G187" s="27">
        <v>0</v>
      </c>
      <c r="H187" s="28">
        <f>F187+G187</f>
        <v>473.69</v>
      </c>
    </row>
    <row r="188" spans="1:8" ht="135" outlineLevel="7">
      <c r="A188" s="11" t="s">
        <v>126</v>
      </c>
      <c r="B188" s="6" t="s">
        <v>8</v>
      </c>
      <c r="C188" s="6" t="s">
        <v>124</v>
      </c>
      <c r="D188" s="23" t="s">
        <v>227</v>
      </c>
      <c r="E188" s="23"/>
      <c r="F188" s="22">
        <f>F189+F190</f>
        <v>224.72</v>
      </c>
      <c r="G188" s="22">
        <f>G189+G190</f>
        <v>0</v>
      </c>
      <c r="H188" s="22">
        <f>H189+H190</f>
        <v>224.72</v>
      </c>
    </row>
    <row r="189" spans="1:8" ht="12.75" outlineLevel="7">
      <c r="A189" s="8" t="s">
        <v>32</v>
      </c>
      <c r="B189" s="9" t="s">
        <v>8</v>
      </c>
      <c r="C189" s="9" t="s">
        <v>124</v>
      </c>
      <c r="D189" s="9" t="s">
        <v>227</v>
      </c>
      <c r="E189" s="9" t="s">
        <v>33</v>
      </c>
      <c r="F189" s="10">
        <v>112.36</v>
      </c>
      <c r="G189" s="27"/>
      <c r="H189" s="28">
        <f>F189+G189</f>
        <v>112.36</v>
      </c>
    </row>
    <row r="190" spans="1:8" ht="22.5" outlineLevel="7">
      <c r="A190" s="8" t="s">
        <v>129</v>
      </c>
      <c r="B190" s="9" t="s">
        <v>8</v>
      </c>
      <c r="C190" s="9" t="s">
        <v>124</v>
      </c>
      <c r="D190" s="9" t="s">
        <v>227</v>
      </c>
      <c r="E190" s="9" t="s">
        <v>130</v>
      </c>
      <c r="F190" s="10">
        <v>112.36</v>
      </c>
      <c r="G190" s="27"/>
      <c r="H190" s="28">
        <f>F190+G190</f>
        <v>112.36</v>
      </c>
    </row>
    <row r="191" spans="1:8" ht="33.75" outlineLevel="3">
      <c r="A191" s="12" t="s">
        <v>135</v>
      </c>
      <c r="B191" s="13" t="s">
        <v>8</v>
      </c>
      <c r="C191" s="13" t="s">
        <v>134</v>
      </c>
      <c r="D191" s="13" t="s">
        <v>136</v>
      </c>
      <c r="E191" s="13"/>
      <c r="F191" s="14">
        <f>F192</f>
        <v>2285.9</v>
      </c>
      <c r="G191" s="14">
        <f>G192</f>
        <v>-100</v>
      </c>
      <c r="H191" s="14">
        <f>H192</f>
        <v>2185.9</v>
      </c>
    </row>
    <row r="192" spans="1:8" ht="45" outlineLevel="7">
      <c r="A192" s="8" t="s">
        <v>137</v>
      </c>
      <c r="B192" s="9" t="s">
        <v>8</v>
      </c>
      <c r="C192" s="9" t="s">
        <v>134</v>
      </c>
      <c r="D192" s="9" t="s">
        <v>136</v>
      </c>
      <c r="E192" s="9" t="s">
        <v>138</v>
      </c>
      <c r="F192" s="10">
        <v>2285.9</v>
      </c>
      <c r="G192" s="27">
        <v>-100</v>
      </c>
      <c r="H192" s="28">
        <f>F192+G192</f>
        <v>2185.9</v>
      </c>
    </row>
    <row r="193" spans="1:8" ht="78.75" outlineLevel="3">
      <c r="A193" s="12" t="s">
        <v>89</v>
      </c>
      <c r="B193" s="13" t="s">
        <v>8</v>
      </c>
      <c r="C193" s="13" t="s">
        <v>139</v>
      </c>
      <c r="D193" s="13" t="s">
        <v>175</v>
      </c>
      <c r="E193" s="13"/>
      <c r="F193" s="14">
        <f aca="true" t="shared" si="5" ref="F193:H194">F194</f>
        <v>0</v>
      </c>
      <c r="G193" s="14">
        <f t="shared" si="5"/>
        <v>0</v>
      </c>
      <c r="H193" s="14">
        <f t="shared" si="5"/>
        <v>0</v>
      </c>
    </row>
    <row r="194" spans="1:8" ht="112.5" outlineLevel="7">
      <c r="A194" s="11" t="s">
        <v>140</v>
      </c>
      <c r="B194" s="6" t="s">
        <v>8</v>
      </c>
      <c r="C194" s="6" t="s">
        <v>139</v>
      </c>
      <c r="D194" s="23" t="s">
        <v>203</v>
      </c>
      <c r="E194" s="23"/>
      <c r="F194" s="22">
        <f t="shared" si="5"/>
        <v>0</v>
      </c>
      <c r="G194" s="22">
        <f t="shared" si="5"/>
        <v>0</v>
      </c>
      <c r="H194" s="22">
        <f t="shared" si="5"/>
        <v>0</v>
      </c>
    </row>
    <row r="195" spans="1:8" ht="12.75" outlineLevel="7">
      <c r="A195" s="8" t="s">
        <v>43</v>
      </c>
      <c r="B195" s="9" t="s">
        <v>8</v>
      </c>
      <c r="C195" s="9" t="s">
        <v>139</v>
      </c>
      <c r="D195" s="9" t="s">
        <v>203</v>
      </c>
      <c r="E195" s="9" t="s">
        <v>148</v>
      </c>
      <c r="F195" s="10">
        <v>0</v>
      </c>
      <c r="G195" s="27">
        <v>0</v>
      </c>
      <c r="H195" s="28">
        <f>F195+G195</f>
        <v>0</v>
      </c>
    </row>
    <row r="196" spans="1:8" ht="112.5" outlineLevel="3">
      <c r="A196" s="12" t="s">
        <v>121</v>
      </c>
      <c r="B196" s="13" t="s">
        <v>8</v>
      </c>
      <c r="C196" s="13" t="s">
        <v>141</v>
      </c>
      <c r="D196" s="13" t="s">
        <v>193</v>
      </c>
      <c r="E196" s="13"/>
      <c r="F196" s="14">
        <f aca="true" t="shared" si="6" ref="F196:H197">F197</f>
        <v>395.8</v>
      </c>
      <c r="G196" s="14">
        <f t="shared" si="6"/>
        <v>-202.1</v>
      </c>
      <c r="H196" s="14">
        <f t="shared" si="6"/>
        <v>193.70000000000002</v>
      </c>
    </row>
    <row r="197" spans="1:8" ht="135" outlineLevel="4">
      <c r="A197" s="11" t="s">
        <v>142</v>
      </c>
      <c r="B197" s="6" t="s">
        <v>8</v>
      </c>
      <c r="C197" s="6" t="s">
        <v>141</v>
      </c>
      <c r="D197" s="6" t="s">
        <v>201</v>
      </c>
      <c r="E197" s="6"/>
      <c r="F197" s="7">
        <f t="shared" si="6"/>
        <v>395.8</v>
      </c>
      <c r="G197" s="7">
        <f t="shared" si="6"/>
        <v>-202.1</v>
      </c>
      <c r="H197" s="7">
        <f t="shared" si="6"/>
        <v>193.70000000000002</v>
      </c>
    </row>
    <row r="198" spans="1:8" ht="12.75" outlineLevel="7">
      <c r="A198" s="8" t="s">
        <v>32</v>
      </c>
      <c r="B198" s="9" t="s">
        <v>8</v>
      </c>
      <c r="C198" s="9" t="s">
        <v>141</v>
      </c>
      <c r="D198" s="9" t="s">
        <v>201</v>
      </c>
      <c r="E198" s="9" t="s">
        <v>33</v>
      </c>
      <c r="F198" s="10">
        <v>395.8</v>
      </c>
      <c r="G198" s="27">
        <v>-202.1</v>
      </c>
      <c r="H198" s="28">
        <f>F198+G198</f>
        <v>193.70000000000002</v>
      </c>
    </row>
    <row r="199" spans="1:8" ht="99.75" customHeight="1">
      <c r="A199" s="12" t="s">
        <v>154</v>
      </c>
      <c r="B199" s="13" t="s">
        <v>8</v>
      </c>
      <c r="C199" s="13" t="s">
        <v>71</v>
      </c>
      <c r="D199" s="13" t="s">
        <v>155</v>
      </c>
      <c r="E199" s="13"/>
      <c r="F199" s="14">
        <f>F200+F202+F206+F210+F212+F214+F216+F208+F204+F218+F220</f>
        <v>20</v>
      </c>
      <c r="G199" s="14">
        <f>G200+G202+G206+G210+G212+G214+G216+G208+G204+G218+G220</f>
        <v>0</v>
      </c>
      <c r="H199" s="14">
        <f>H200+H202+H206+H210+H212+H214+H216+H208+H204+H218+H220</f>
        <v>20</v>
      </c>
    </row>
    <row r="200" spans="1:8" ht="181.5" customHeight="1">
      <c r="A200" s="11" t="s">
        <v>206</v>
      </c>
      <c r="B200" s="6" t="s">
        <v>8</v>
      </c>
      <c r="C200" s="6" t="s">
        <v>71</v>
      </c>
      <c r="D200" s="6" t="s">
        <v>156</v>
      </c>
      <c r="E200" s="6"/>
      <c r="F200" s="7">
        <f>F201</f>
        <v>20</v>
      </c>
      <c r="G200" s="7">
        <f>G201</f>
        <v>0</v>
      </c>
      <c r="H200" s="7">
        <f>H201</f>
        <v>20</v>
      </c>
    </row>
    <row r="201" spans="1:8" ht="20.25" customHeight="1">
      <c r="A201" s="8" t="s">
        <v>32</v>
      </c>
      <c r="B201" s="9" t="s">
        <v>8</v>
      </c>
      <c r="C201" s="9" t="s">
        <v>71</v>
      </c>
      <c r="D201" s="9" t="s">
        <v>156</v>
      </c>
      <c r="E201" s="9" t="s">
        <v>33</v>
      </c>
      <c r="F201" s="10">
        <v>20</v>
      </c>
      <c r="G201" s="27"/>
      <c r="H201" s="28">
        <f>F201+G201</f>
        <v>20</v>
      </c>
    </row>
  </sheetData>
  <sheetProtection/>
  <mergeCells count="10">
    <mergeCell ref="A1:F1"/>
    <mergeCell ref="A6:F6"/>
    <mergeCell ref="A8:F8"/>
    <mergeCell ref="A9:F9"/>
    <mergeCell ref="A2:G2"/>
    <mergeCell ref="A3:G3"/>
    <mergeCell ref="A4:G4"/>
    <mergeCell ref="B5:G5"/>
    <mergeCell ref="A7:F7"/>
    <mergeCell ref="G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User</cp:lastModifiedBy>
  <cp:lastPrinted>2020-12-17T09:24:41Z</cp:lastPrinted>
  <dcterms:created xsi:type="dcterms:W3CDTF">2019-02-12T13:40:58Z</dcterms:created>
  <dcterms:modified xsi:type="dcterms:W3CDTF">2020-12-24T14:30:51Z</dcterms:modified>
  <cp:category/>
  <cp:version/>
  <cp:contentType/>
  <cp:contentStatus/>
</cp:coreProperties>
</file>