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<sst xmlns="http://schemas.openxmlformats.org/spreadsheetml/2006/main" count="80" uniqueCount="76">
  <si>
    <t>Код бюджетной классификации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</si>
  <si>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</si>
  <si>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</si>
  <si>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</si>
  <si>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</si>
  <si>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</si>
  <si>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</si>
  <si>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</si>
  <si>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</si>
  <si>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</si>
  <si>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</si>
  <si>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</si>
  <si>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Арендная плата за земли, находящиеся в государственной собственности до разграничения госуд.собственности на землю и поступления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</si>
  <si>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муниципальных органов управления и созданных ими учреждений и в хозяйственном ведении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</si>
  <si>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</si>
  <si>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</si>
  <si>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</si>
  <si>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</si>
  <si>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</si>
  <si>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</si>
  <si>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ВСЕГО ДОХОДОВ</t>
  </si>
  <si>
    <t>Приложение № 2 к решению Совета депутатов</t>
  </si>
  <si>
    <t>Субвенция на выполнение полномочий по первичному воинскому учету из обл. бюджета</t>
  </si>
  <si>
    <t>Источник доходов</t>
  </si>
  <si>
    <t xml:space="preserve"> НАЛОГОВЫЕ  ДОХОДЫ</t>
  </si>
  <si>
    <t>НЕНАЛОГОВЫЕ  ДОХОДЫ</t>
  </si>
  <si>
    <t>Доходы от продажи материальных и нематериальных активов</t>
  </si>
  <si>
    <t>1 14 00000 00 0000 000</t>
  </si>
  <si>
    <t>Доходы от продажи имущества (в т.ч.продажа земли)</t>
  </si>
  <si>
    <t>Вырицкого городского поселения</t>
  </si>
  <si>
    <t>Прочие поступления от использования имущества (найм)</t>
  </si>
  <si>
    <t>Субвенции бюджетам поселений на выполнение передаваемых полномочий субъектов РФ</t>
  </si>
  <si>
    <t>Налоги на совокупный доход</t>
  </si>
  <si>
    <t>Единый сельскохозяйственный налог</t>
  </si>
  <si>
    <t>1 05 00000 00 0000 000</t>
  </si>
  <si>
    <t>Иные межбюджетные трансферты</t>
  </si>
  <si>
    <t>Штрафы, санкции,возмещение ущерба</t>
  </si>
  <si>
    <t>Акцизы на нефтепродукты</t>
  </si>
  <si>
    <t>1 13 00000 00 0000 000</t>
  </si>
  <si>
    <t>Прочие доходы от оказания платных услуг и компенсации затрат государства</t>
  </si>
  <si>
    <t>Прочие доходы от оказания платных услуг</t>
  </si>
  <si>
    <t xml:space="preserve">Дотации бюджетам поселений на выравнивание бюджетной обеспеченности </t>
  </si>
  <si>
    <t xml:space="preserve"> </t>
  </si>
  <si>
    <t>1 16 90050 13 0000 140</t>
  </si>
  <si>
    <t>1 11 05010 13 0000 120</t>
  </si>
  <si>
    <t>1 11 05035 13 0000 120</t>
  </si>
  <si>
    <t>1 11 09045 13 0111 120</t>
  </si>
  <si>
    <t>1 13 01995 13 0535 130</t>
  </si>
  <si>
    <t>1 14 06013 13 0000 430</t>
  </si>
  <si>
    <t>Сумма на 2017г.       (тыс.руб.)</t>
  </si>
  <si>
    <t>Прочие субсидии бюджетам городских поселений</t>
  </si>
  <si>
    <t>1 01 02000 13 0000 110</t>
  </si>
  <si>
    <t>1 01 03000 13 0000 110</t>
  </si>
  <si>
    <t>1 05 03000 13 0000 110</t>
  </si>
  <si>
    <t>1 06 01000 13 0000 110</t>
  </si>
  <si>
    <t xml:space="preserve">1 06 06000 13 0000 110   </t>
  </si>
  <si>
    <t>Субсидии бюджетам городских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</si>
  <si>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2 02 15001 13 0000 151 </t>
  </si>
  <si>
    <t>2 02 20216 13 0000 151</t>
  </si>
  <si>
    <t>2 02 29999 13 0000 151</t>
  </si>
  <si>
    <t>2 02 35118 13 0000 151</t>
  </si>
  <si>
    <t>2 02 30024 13 0000 151</t>
  </si>
  <si>
    <t>2 02 49999 13 0000 151</t>
  </si>
  <si>
    <t>Прогнозируемые поступления доходов в бюджет Вырицкого городского поселения за 1 квартал 2017 г.</t>
  </si>
  <si>
    <t>% исполнения</t>
  </si>
  <si>
    <t>Исполнено в  1 кв. 2017г.  (тыс.руб.)</t>
  </si>
  <si>
    <t>Земельный налог с организаций</t>
  </si>
  <si>
    <t>Земельный налог с физических лиц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</si>
  <si>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</si>
  <si>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</si>
  <si>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2 19 05000 13 0000 151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</si>
  <si>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</si>
  <si>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1 17 01050 13 0000 180</t>
  </si>
  <si>
    <t>1 17 00000 00 0000 000</t>
  </si>
  <si>
    <t xml:space="preserve">Прочие неналоговые доходы </t>
  </si>
  <si>
    <t>№244   от 31 мая  2017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</si>
</sst>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5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2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left" vertical="distributed"/>
    </xf>
    <xf numFmtId="0" fontId="1" fillId="0" borderId="0" xfId="0" applyFont="1" applyAlignment="1">
      <alignment horizontal="center" vertical="distributed"/>
    </xf>
    <xf numFmtId="0" fontId="2" fillId="0" borderId="10" xfId="0" applyFont="1" applyBorder="1" applyAlignment="1">
      <alignment horizontal="left" vertical="distributed"/>
    </xf>
    <xf numFmtId="0" fontId="3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center" vertical="distributed"/>
    </xf>
    <xf numFmtId="2" fontId="2" fillId="0" borderId="10" xfId="0" applyNumberFormat="1" applyFont="1" applyBorder="1" applyAlignment="1">
      <alignment horizontal="right" vertical="distributed"/>
    </xf>
    <xf numFmtId="2" fontId="1" fillId="0" borderId="10" xfId="0" applyNumberFormat="1" applyFont="1" applyBorder="1" applyAlignment="1">
      <alignment horizontal="right" vertical="distributed"/>
    </xf>
    <xf numFmtId="0" fontId="2" fillId="0" borderId="0" xfId="0" applyFont="1" applyAlignment="1">
      <alignment horizontal="center" vertical="distributed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6" fillId="0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2" xfId="33" applyNumberFormat="1" applyFont="1" applyFill="1" applyBorder="1" applyAlignment="1">
      <alignment horizontal="left" vertical="center" wrapText="1" readingOrder="1"/>
      <protection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distributed" wrapText="1"/>
    </xf>
    <xf numFmtId="0" fontId="1" fillId="0" borderId="10" xfId="0" applyFont="1" applyBorder="1" applyAlignment="1">
      <alignment horizontal="center" vertical="center"/>
    </xf>
    <xf numFmtId="173" fontId="1" fillId="0" borderId="10" xfId="0" applyNumberFormat="1" applyFont="1" applyBorder="1" applyAlignment="1">
      <alignment horizontal="right" vertical="distributed"/>
    </xf>
    <xf numFmtId="173" fontId="2" fillId="0" borderId="10" xfId="0" applyNumberFormat="1" applyFont="1" applyBorder="1" applyAlignment="1">
      <alignment horizontal="right" vertical="distributed"/>
    </xf>
    <xf numFmtId="2" fontId="1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0" fontId="1" fillId="0" borderId="0" xfId="0" applyNumberFormat="1" applyFont="1" applyAlignment="1">
      <alignment horizontal="right" vertical="distributed"/>
    </xf>
    <xf numFmtId="0" fontId="0" fillId="0" borderId="0" xfId="0" applyAlignment="1">
      <alignment/>
    </xf>
    <xf numFmtId="0" fontId="1" fillId="0" borderId="0" xfId="0" applyFont="1" applyAlignment="1">
      <alignment horizontal="right" vertical="distributed"/>
    </xf>
    <xf numFmtId="0" fontId="2" fillId="0" borderId="0" xfId="0" applyFont="1" applyAlignment="1">
      <alignment horizontal="center" vertical="distributed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58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21.140625" style="1" customWidth="1"/>
    <col min="2" max="2" width="57.00390625" style="1" customWidth="1"/>
    <col min="3" max="3" width="12.8515625" style="1" customWidth="1"/>
    <col min="4" max="16384" width="9.140625" style="1" customWidth="1"/>
  </cols>
  <sheetData>
    <row r="2" spans="2:5" ht="12.75">
      <c r="B2" s="28" t="s">
        <v>21</v>
      </c>
      <c r="C2" s="28"/>
      <c r="D2" s="29"/>
      <c r="E2" s="29"/>
    </row>
    <row r="3" spans="1:5" ht="12.75">
      <c r="A3" s="2"/>
      <c r="B3" s="28" t="s">
        <v>29</v>
      </c>
      <c r="C3" s="28"/>
      <c r="D3" s="29"/>
      <c r="E3" s="29"/>
    </row>
    <row r="4" spans="2:5" ht="12.75">
      <c r="B4" s="30" t="s">
        <v>75</v>
      </c>
      <c r="C4" s="30"/>
      <c r="D4" s="29"/>
      <c r="E4" s="29"/>
    </row>
    <row r="5" spans="2:3" ht="12.75">
      <c r="B5" s="2"/>
      <c r="C5" s="2"/>
    </row>
    <row r="7" ht="2.25" customHeight="1"/>
    <row r="8" spans="1:5" ht="12.75">
      <c r="A8" s="31" t="s">
        <v>63</v>
      </c>
      <c r="B8" s="31"/>
      <c r="C8" s="31"/>
      <c r="D8" s="29"/>
      <c r="E8" s="29"/>
    </row>
    <row r="9" spans="1:3" ht="12.75">
      <c r="A9" s="11"/>
      <c r="B9" s="11"/>
      <c r="C9" s="11"/>
    </row>
    <row r="10" spans="1:5" ht="51">
      <c r="A10" s="8" t="s">
        <v>0</v>
      </c>
      <c r="B10" s="8" t="s">
        <v>23</v>
      </c>
      <c r="C10" s="8" t="s">
        <v>49</v>
      </c>
      <c r="D10" s="13" t="s">
        <v>65</v>
      </c>
      <c r="E10" s="14" t="s">
        <v>64</v>
      </c>
    </row>
    <row r="11" spans="1:5" ht="15.75" customHeight="1">
      <c r="A11" s="3" t="s">
        <v>1</v>
      </c>
      <c r="B11" s="7" t="s">
        <v>24</v>
      </c>
      <c r="C11" s="9">
        <f>C12+C15+C17</f>
        <v>81694.5</v>
      </c>
      <c r="D11" s="9">
        <f>D12+D15+D17</f>
        <v>14299.73</v>
      </c>
      <c r="E11" s="26">
        <f>D11/C11*100</f>
        <v>17.503907851813768</v>
      </c>
    </row>
    <row r="12" spans="1:5" ht="15.75" customHeight="1">
      <c r="A12" s="3" t="s">
        <v>2</v>
      </c>
      <c r="B12" s="3" t="s">
        <v>3</v>
      </c>
      <c r="C12" s="9">
        <f>SUM(C13+C14)</f>
        <v>26491.7</v>
      </c>
      <c r="D12" s="9">
        <f>SUM(D13+D14)</f>
        <v>5634.5</v>
      </c>
      <c r="E12" s="26">
        <f aca="true" t="shared" si="0" ref="E12:E46">D12/C12*100</f>
        <v>21.268925739005045</v>
      </c>
    </row>
    <row r="13" spans="1:5" ht="15.75" customHeight="1">
      <c r="A13" s="8" t="s">
        <v>51</v>
      </c>
      <c r="B13" s="4" t="s">
        <v>4</v>
      </c>
      <c r="C13" s="10">
        <v>14181.1</v>
      </c>
      <c r="D13" s="12">
        <v>2974.77</v>
      </c>
      <c r="E13" s="27">
        <f t="shared" si="0"/>
        <v>20.977004604720367</v>
      </c>
    </row>
    <row r="14" spans="1:5" ht="15.75" customHeight="1">
      <c r="A14" s="8" t="s">
        <v>52</v>
      </c>
      <c r="B14" s="4" t="s">
        <v>37</v>
      </c>
      <c r="C14" s="10">
        <v>12310.6</v>
      </c>
      <c r="D14" s="12">
        <v>2659.73</v>
      </c>
      <c r="E14" s="27">
        <f t="shared" si="0"/>
        <v>21.60520202102253</v>
      </c>
    </row>
    <row r="15" spans="1:5" ht="15.75" customHeight="1">
      <c r="A15" s="3" t="s">
        <v>34</v>
      </c>
      <c r="B15" s="3" t="s">
        <v>32</v>
      </c>
      <c r="C15" s="9">
        <f>C16</f>
        <v>9</v>
      </c>
      <c r="D15" s="9">
        <f>D16</f>
        <v>0</v>
      </c>
      <c r="E15" s="26">
        <f t="shared" si="0"/>
        <v>0</v>
      </c>
    </row>
    <row r="16" spans="1:5" ht="14.25" customHeight="1">
      <c r="A16" s="8" t="s">
        <v>53</v>
      </c>
      <c r="B16" s="4" t="s">
        <v>33</v>
      </c>
      <c r="C16" s="10">
        <v>9</v>
      </c>
      <c r="D16" s="12">
        <v>0</v>
      </c>
      <c r="E16" s="27">
        <f t="shared" si="0"/>
        <v>0</v>
      </c>
    </row>
    <row r="17" spans="1:5" ht="15" customHeight="1">
      <c r="A17" s="3" t="s">
        <v>5</v>
      </c>
      <c r="B17" s="3" t="s">
        <v>6</v>
      </c>
      <c r="C17" s="9">
        <f>C18+C19+C20</f>
        <v>55193.8</v>
      </c>
      <c r="D17" s="9">
        <f>D18+D19+D20</f>
        <v>8665.23</v>
      </c>
      <c r="E17" s="26">
        <f t="shared" si="0"/>
        <v>15.699643800571803</v>
      </c>
    </row>
    <row r="18" spans="1:5" ht="13.5" customHeight="1">
      <c r="A18" s="8" t="s">
        <v>54</v>
      </c>
      <c r="B18" s="4" t="s">
        <v>7</v>
      </c>
      <c r="C18" s="10">
        <v>6103.4</v>
      </c>
      <c r="D18" s="12">
        <v>196.73</v>
      </c>
      <c r="E18" s="27">
        <f t="shared" si="0"/>
        <v>3.223285381918275</v>
      </c>
    </row>
    <row r="19" spans="1:5" ht="13.5" customHeight="1">
      <c r="A19" s="8" t="s">
        <v>55</v>
      </c>
      <c r="B19" s="4" t="s">
        <v>66</v>
      </c>
      <c r="C19" s="10">
        <v>27000</v>
      </c>
      <c r="D19" s="12">
        <v>7026.08</v>
      </c>
      <c r="E19" s="27">
        <f t="shared" si="0"/>
        <v>26.022518518518517</v>
      </c>
    </row>
    <row r="20" spans="1:5" ht="13.5" customHeight="1">
      <c r="A20" s="8" t="s">
        <v>55</v>
      </c>
      <c r="B20" s="4" t="s">
        <v>67</v>
      </c>
      <c r="C20" s="10">
        <v>22090.4</v>
      </c>
      <c r="D20" s="12">
        <v>1442.42</v>
      </c>
      <c r="E20" s="27">
        <f t="shared" si="0"/>
        <v>6.529623727954224</v>
      </c>
    </row>
    <row r="21" spans="1:5" ht="11.25" customHeight="1">
      <c r="A21" s="3"/>
      <c r="B21" s="7" t="s">
        <v>25</v>
      </c>
      <c r="C21" s="9">
        <f>C22+C29+C31+C34</f>
        <v>23430</v>
      </c>
      <c r="D21" s="9">
        <f>D22+D29+D31+D34+D35</f>
        <v>3076.0699999999997</v>
      </c>
      <c r="E21" s="26">
        <f t="shared" si="0"/>
        <v>13.12876653862569</v>
      </c>
    </row>
    <row r="22" spans="1:5" ht="26.25" customHeight="1">
      <c r="A22" s="3" t="s">
        <v>8</v>
      </c>
      <c r="B22" s="3" t="s">
        <v>9</v>
      </c>
      <c r="C22" s="9">
        <f>C23+C28</f>
        <v>7580</v>
      </c>
      <c r="D22" s="9">
        <f>D23+D28</f>
        <v>957.75</v>
      </c>
      <c r="E22" s="26">
        <f t="shared" si="0"/>
        <v>12.635224274406331</v>
      </c>
    </row>
    <row r="23" spans="1:5" ht="25.5" customHeight="1">
      <c r="A23" s="8" t="s">
        <v>10</v>
      </c>
      <c r="B23" s="4" t="s">
        <v>11</v>
      </c>
      <c r="C23" s="10">
        <f>C24+C25</f>
        <v>7130</v>
      </c>
      <c r="D23" s="10">
        <f>D24+D25</f>
        <v>848.99</v>
      </c>
      <c r="E23" s="27">
        <f t="shared" si="0"/>
        <v>11.907293127629734</v>
      </c>
    </row>
    <row r="24" spans="1:5" ht="49.5" customHeight="1">
      <c r="A24" s="8" t="s">
        <v>44</v>
      </c>
      <c r="B24" s="4" t="s">
        <v>12</v>
      </c>
      <c r="C24" s="10">
        <v>7000</v>
      </c>
      <c r="D24" s="15">
        <v>826.78</v>
      </c>
      <c r="E24" s="27">
        <f t="shared" si="0"/>
        <v>11.811142857142856</v>
      </c>
    </row>
    <row r="25" spans="1:5" ht="39" customHeight="1">
      <c r="A25" s="8" t="s">
        <v>45</v>
      </c>
      <c r="B25" s="4" t="s">
        <v>13</v>
      </c>
      <c r="C25" s="10">
        <v>130</v>
      </c>
      <c r="D25" s="15">
        <v>22.21</v>
      </c>
      <c r="E25" s="27">
        <f t="shared" si="0"/>
        <v>17.084615384615383</v>
      </c>
    </row>
    <row r="26" spans="1:5" ht="12.75" hidden="1">
      <c r="A26" s="3" t="s">
        <v>14</v>
      </c>
      <c r="B26" s="3" t="s">
        <v>15</v>
      </c>
      <c r="C26" s="9">
        <f>SUM(C27)</f>
        <v>0</v>
      </c>
      <c r="D26" s="12"/>
      <c r="E26" s="27" t="e">
        <f t="shared" si="0"/>
        <v>#DIV/0!</v>
      </c>
    </row>
    <row r="27" spans="1:5" ht="25.5" hidden="1">
      <c r="A27" s="8" t="s">
        <v>16</v>
      </c>
      <c r="B27" s="4" t="s">
        <v>17</v>
      </c>
      <c r="C27" s="10">
        <v>0</v>
      </c>
      <c r="D27" s="12"/>
      <c r="E27" s="27" t="e">
        <f t="shared" si="0"/>
        <v>#DIV/0!</v>
      </c>
    </row>
    <row r="28" spans="1:5" ht="13.5" customHeight="1">
      <c r="A28" s="8" t="s">
        <v>46</v>
      </c>
      <c r="B28" s="4" t="s">
        <v>30</v>
      </c>
      <c r="C28" s="10">
        <v>450</v>
      </c>
      <c r="D28" s="12">
        <v>108.76</v>
      </c>
      <c r="E28" s="27">
        <f t="shared" si="0"/>
        <v>24.16888888888889</v>
      </c>
    </row>
    <row r="29" spans="1:5" ht="13.5" customHeight="1">
      <c r="A29" s="3" t="s">
        <v>38</v>
      </c>
      <c r="B29" s="6" t="s">
        <v>39</v>
      </c>
      <c r="C29" s="9">
        <f>C30</f>
        <v>4800</v>
      </c>
      <c r="D29" s="9">
        <f>D30</f>
        <v>1150</v>
      </c>
      <c r="E29" s="26">
        <f t="shared" si="0"/>
        <v>23.958333333333336</v>
      </c>
    </row>
    <row r="30" spans="1:5" ht="13.5" customHeight="1">
      <c r="A30" s="8" t="s">
        <v>47</v>
      </c>
      <c r="B30" s="4" t="s">
        <v>40</v>
      </c>
      <c r="C30" s="10">
        <v>4800</v>
      </c>
      <c r="D30" s="24">
        <v>1150</v>
      </c>
      <c r="E30" s="27">
        <f t="shared" si="0"/>
        <v>23.958333333333336</v>
      </c>
    </row>
    <row r="31" spans="1:5" ht="17.25" customHeight="1">
      <c r="A31" s="3" t="s">
        <v>27</v>
      </c>
      <c r="B31" s="3" t="s">
        <v>26</v>
      </c>
      <c r="C31" s="9">
        <f>C32</f>
        <v>11000</v>
      </c>
      <c r="D31" s="9">
        <f>D32</f>
        <v>862.37</v>
      </c>
      <c r="E31" s="26">
        <f t="shared" si="0"/>
        <v>7.8397272727272735</v>
      </c>
    </row>
    <row r="32" spans="1:5" ht="14.25" customHeight="1">
      <c r="A32" s="8" t="s">
        <v>48</v>
      </c>
      <c r="B32" s="4" t="s">
        <v>28</v>
      </c>
      <c r="C32" s="10">
        <v>11000</v>
      </c>
      <c r="D32" s="12">
        <v>862.37</v>
      </c>
      <c r="E32" s="27">
        <f t="shared" si="0"/>
        <v>7.8397272727272735</v>
      </c>
    </row>
    <row r="33" spans="1:5" ht="14.25" customHeight="1">
      <c r="A33" s="3" t="s">
        <v>14</v>
      </c>
      <c r="B33" s="6" t="s">
        <v>36</v>
      </c>
      <c r="C33" s="9">
        <f>C34</f>
        <v>50</v>
      </c>
      <c r="D33" s="9">
        <f>D34</f>
        <v>5.7</v>
      </c>
      <c r="E33" s="26">
        <f t="shared" si="0"/>
        <v>11.4</v>
      </c>
    </row>
    <row r="34" spans="1:5" ht="14.25" customHeight="1">
      <c r="A34" s="8" t="s">
        <v>43</v>
      </c>
      <c r="B34" s="4" t="s">
        <v>17</v>
      </c>
      <c r="C34" s="10">
        <v>50</v>
      </c>
      <c r="D34" s="12">
        <v>5.7</v>
      </c>
      <c r="E34" s="27">
        <f t="shared" si="0"/>
        <v>11.4</v>
      </c>
    </row>
    <row r="35" spans="1:5" ht="14.25" customHeight="1">
      <c r="A35" s="3" t="s">
        <v>73</v>
      </c>
      <c r="B35" s="6" t="s">
        <v>74</v>
      </c>
      <c r="C35" s="9">
        <f>C36</f>
        <v>0</v>
      </c>
      <c r="D35" s="9">
        <f>D36</f>
        <v>100.25</v>
      </c>
      <c r="E35" s="26">
        <v>0</v>
      </c>
    </row>
    <row r="36" spans="1:5" ht="14.25" customHeight="1">
      <c r="A36" s="8" t="s">
        <v>72</v>
      </c>
      <c r="B36" s="4" t="s">
        <v>74</v>
      </c>
      <c r="C36" s="10">
        <v>0</v>
      </c>
      <c r="D36" s="12">
        <v>100.25</v>
      </c>
      <c r="E36" s="27">
        <v>0</v>
      </c>
    </row>
    <row r="37" spans="1:5" ht="42" customHeight="1">
      <c r="A37" s="3" t="s">
        <v>18</v>
      </c>
      <c r="B37" s="6" t="s">
        <v>19</v>
      </c>
      <c r="C37" s="22">
        <f>C38+C41+C42+C43+C40+C39</f>
        <v>22654.618000000002</v>
      </c>
      <c r="D37" s="9">
        <f>D38+D41+D42+D43+D40+D39</f>
        <v>8195.79</v>
      </c>
      <c r="E37" s="26">
        <f t="shared" si="0"/>
        <v>36.17712733006577</v>
      </c>
    </row>
    <row r="38" spans="1:5" ht="26.25" customHeight="1">
      <c r="A38" s="8" t="s">
        <v>57</v>
      </c>
      <c r="B38" s="4" t="s">
        <v>41</v>
      </c>
      <c r="C38" s="10">
        <v>10691.7</v>
      </c>
      <c r="D38" s="15">
        <v>2138.34</v>
      </c>
      <c r="E38" s="27">
        <f t="shared" si="0"/>
        <v>20</v>
      </c>
    </row>
    <row r="39" spans="1:5" ht="70.5" customHeight="1">
      <c r="A39" s="8" t="s">
        <v>58</v>
      </c>
      <c r="B39" s="4" t="s">
        <v>56</v>
      </c>
      <c r="C39" s="10">
        <v>2410</v>
      </c>
      <c r="D39" s="15">
        <v>0</v>
      </c>
      <c r="E39" s="27">
        <f t="shared" si="0"/>
        <v>0</v>
      </c>
    </row>
    <row r="40" spans="1:5" ht="26.25" customHeight="1">
      <c r="A40" s="8" t="s">
        <v>59</v>
      </c>
      <c r="B40" s="4" t="s">
        <v>50</v>
      </c>
      <c r="C40" s="10">
        <v>7120.6</v>
      </c>
      <c r="D40" s="15">
        <v>5492.1</v>
      </c>
      <c r="E40" s="27">
        <f t="shared" si="0"/>
        <v>77.12973625818049</v>
      </c>
    </row>
    <row r="41" spans="1:5" ht="25.5" customHeight="1">
      <c r="A41" s="8" t="s">
        <v>60</v>
      </c>
      <c r="B41" s="4" t="s">
        <v>22</v>
      </c>
      <c r="C41" s="10">
        <v>662.9</v>
      </c>
      <c r="D41" s="15">
        <v>165.72</v>
      </c>
      <c r="E41" s="27">
        <f t="shared" si="0"/>
        <v>24.999245738422086</v>
      </c>
    </row>
    <row r="42" spans="1:5" ht="25.5" customHeight="1">
      <c r="A42" s="8" t="s">
        <v>61</v>
      </c>
      <c r="B42" s="4" t="s">
        <v>31</v>
      </c>
      <c r="C42" s="21">
        <v>598.508</v>
      </c>
      <c r="D42" s="15">
        <v>149.63</v>
      </c>
      <c r="E42" s="27">
        <f t="shared" si="0"/>
        <v>25.000501246432794</v>
      </c>
    </row>
    <row r="43" spans="1:5" ht="14.25" customHeight="1">
      <c r="A43" s="8" t="s">
        <v>62</v>
      </c>
      <c r="B43" s="4" t="s">
        <v>35</v>
      </c>
      <c r="C43" s="10">
        <v>1170.91</v>
      </c>
      <c r="D43" s="23">
        <v>250</v>
      </c>
      <c r="E43" s="27">
        <f t="shared" si="0"/>
        <v>21.350915100221194</v>
      </c>
    </row>
    <row r="44" spans="1:5" ht="42" customHeight="1">
      <c r="A44" s="16" t="s">
        <v>68</v>
      </c>
      <c r="B44" s="17" t="s">
        <v>69</v>
      </c>
      <c r="C44" s="18">
        <v>0</v>
      </c>
      <c r="D44" s="18">
        <f>D45</f>
        <v>-6156.68</v>
      </c>
      <c r="E44" s="26">
        <v>0</v>
      </c>
    </row>
    <row r="45" spans="1:5" ht="39.75" customHeight="1">
      <c r="A45" s="8" t="s">
        <v>70</v>
      </c>
      <c r="B45" s="19" t="s">
        <v>71</v>
      </c>
      <c r="C45" s="20">
        <v>0</v>
      </c>
      <c r="D45" s="20">
        <v>-6156.68</v>
      </c>
      <c r="E45" s="27">
        <v>0</v>
      </c>
    </row>
    <row r="46" spans="1:5" ht="12.75">
      <c r="A46" s="8"/>
      <c r="B46" s="3" t="s">
        <v>20</v>
      </c>
      <c r="C46" s="9">
        <f>C11+C21+C37</f>
        <v>127779.118</v>
      </c>
      <c r="D46" s="9">
        <f>D11+D21+D37+D44</f>
        <v>19414.91</v>
      </c>
      <c r="E46" s="25">
        <f t="shared" si="0"/>
        <v>15.194118024824682</v>
      </c>
    </row>
    <row r="47" spans="1:3" ht="12.75">
      <c r="A47" s="5"/>
      <c r="B47" s="5"/>
      <c r="C47" s="2"/>
    </row>
    <row r="48" spans="1:3" ht="12.75">
      <c r="A48" s="5"/>
      <c r="B48" s="5"/>
      <c r="C48" s="2"/>
    </row>
    <row r="49" spans="1:3" ht="12.75">
      <c r="A49" s="5"/>
      <c r="B49" s="5"/>
      <c r="C49" s="2"/>
    </row>
    <row r="50" spans="1:3" ht="12.75">
      <c r="A50" s="5" t="s">
        <v>42</v>
      </c>
      <c r="B50" s="5"/>
      <c r="C50" s="2"/>
    </row>
    <row r="51" spans="1:3" ht="12.75">
      <c r="A51" s="5"/>
      <c r="B51" s="5"/>
      <c r="C51" s="2"/>
    </row>
    <row r="52" spans="1:3" ht="12.75">
      <c r="A52" s="5"/>
      <c r="B52" s="5"/>
      <c r="C52" s="2"/>
    </row>
    <row r="53" spans="1:3" ht="12.75">
      <c r="A53" s="5"/>
      <c r="B53" s="5"/>
      <c r="C53" s="2"/>
    </row>
    <row r="54" spans="1:3" ht="12.75">
      <c r="A54" s="5"/>
      <c r="B54" s="5"/>
      <c r="C54" s="2"/>
    </row>
    <row r="55" spans="1:3" ht="12.75">
      <c r="A55" s="5"/>
      <c r="B55" s="5"/>
      <c r="C55" s="2"/>
    </row>
    <row r="56" spans="1:3" ht="12.75">
      <c r="A56" s="5"/>
      <c r="B56" s="5"/>
      <c r="C56" s="2"/>
    </row>
    <row r="57" spans="1:3" ht="12.75">
      <c r="A57" s="5"/>
      <c r="B57" s="5"/>
      <c r="C57" s="2"/>
    </row>
    <row r="58" spans="1:3" ht="12.75">
      <c r="A58" s="5"/>
      <c r="B58" s="5"/>
      <c r="C58" s="2"/>
    </row>
  </sheetData>
  <sheetProtection/>
  <mergeCells count="4">
    <mergeCell ref="B2:E2"/>
    <mergeCell ref="B3:E3"/>
    <mergeCell ref="B4:E4"/>
    <mergeCell ref="A8:E8"/>
  </mergeCells>
  <printOptions/>
  <pageMargins left="0.7874015748031497" right="0.1968503937007874" top="0.1968503937007874" bottom="0" header="0.5118110236220472" footer="0.5118110236220472"/>
  <pageSetup horizontalDpi="200" verticalDpi="2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2017-04-07T08:19:16Z</cp:lastPrinted>
  <dcterms:created xsi:type="dcterms:W3CDTF">1996-10-08T23:32:33Z</dcterms:created>
  <dcterms:modified xsi:type="dcterms:W3CDTF">2017-06-02T07:18:46Z</dcterms:modified>
  <cp:category/>
  <cp:version/>
  <cp:contentType/>
  <cp:contentStatus/>
</cp:coreProperties>
</file>