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год'!$12:$12</definedName>
  </definedNames>
  <calcPr calcId="124519"/>
</workbook>
</file>

<file path=xl/calcChain.xml><?xml version="1.0" encoding="utf-8"?>
<calcChain xmlns="http://schemas.openxmlformats.org/spreadsheetml/2006/main">
  <c r="BT192" i="1"/>
  <c r="BT191" s="1"/>
  <c r="BU191" s="1"/>
  <c r="BT186"/>
  <c r="BT69"/>
  <c r="BU69" s="1"/>
  <c r="BT71"/>
  <c r="BT184"/>
  <c r="BU184" s="1"/>
  <c r="BU186"/>
  <c r="BU213"/>
  <c r="BT212"/>
  <c r="BT211" s="1"/>
  <c r="AA212"/>
  <c r="AA211" s="1"/>
  <c r="BT109"/>
  <c r="BU109" s="1"/>
  <c r="BT267"/>
  <c r="BU267" s="1"/>
  <c r="BT268"/>
  <c r="BU268" s="1"/>
  <c r="BT269"/>
  <c r="BU269" s="1"/>
  <c r="BT261"/>
  <c r="BU261" s="1"/>
  <c r="BT253"/>
  <c r="BU253" s="1"/>
  <c r="BT251"/>
  <c r="BU251" s="1"/>
  <c r="BT249"/>
  <c r="BU249" s="1"/>
  <c r="BT247"/>
  <c r="BU247" s="1"/>
  <c r="BT245"/>
  <c r="BU245" s="1"/>
  <c r="BT241"/>
  <c r="BU241" s="1"/>
  <c r="BT239"/>
  <c r="BU239" s="1"/>
  <c r="BT231"/>
  <c r="BU231" s="1"/>
  <c r="BT229"/>
  <c r="BU229" s="1"/>
  <c r="BT219"/>
  <c r="BU219" s="1"/>
  <c r="BT208"/>
  <c r="BU208" s="1"/>
  <c r="BT209"/>
  <c r="BU209" s="1"/>
  <c r="BT206"/>
  <c r="BU206" s="1"/>
  <c r="BT203"/>
  <c r="BU203" s="1"/>
  <c r="BT199"/>
  <c r="BU199" s="1"/>
  <c r="BT197"/>
  <c r="BU197" s="1"/>
  <c r="BT195"/>
  <c r="BU195" s="1"/>
  <c r="BT193"/>
  <c r="BU193" s="1"/>
  <c r="BT189"/>
  <c r="BU189" s="1"/>
  <c r="BT187"/>
  <c r="BU187" s="1"/>
  <c r="BT177"/>
  <c r="BU177" s="1"/>
  <c r="BT171"/>
  <c r="BU171" s="1"/>
  <c r="BT164"/>
  <c r="BU164" s="1"/>
  <c r="BT162"/>
  <c r="BU162" s="1"/>
  <c r="BT160"/>
  <c r="BU160" s="1"/>
  <c r="BT154"/>
  <c r="BU154" s="1"/>
  <c r="BT152"/>
  <c r="BU152" s="1"/>
  <c r="BT144"/>
  <c r="BU144" s="1"/>
  <c r="BT142"/>
  <c r="BU142" s="1"/>
  <c r="BT140"/>
  <c r="BU140" s="1"/>
  <c r="BT133"/>
  <c r="BU133" s="1"/>
  <c r="BT130"/>
  <c r="BU130" s="1"/>
  <c r="BT128"/>
  <c r="BU128" s="1"/>
  <c r="BT126"/>
  <c r="BU126" s="1"/>
  <c r="BT124"/>
  <c r="BU124" s="1"/>
  <c r="BT122"/>
  <c r="BU122" s="1"/>
  <c r="BT120"/>
  <c r="BU120" s="1"/>
  <c r="BT118"/>
  <c r="BU118" s="1"/>
  <c r="BT116"/>
  <c r="BU116" s="1"/>
  <c r="BT101"/>
  <c r="BU101" s="1"/>
  <c r="BT94"/>
  <c r="BU94" s="1"/>
  <c r="BT87"/>
  <c r="BU87" s="1"/>
  <c r="BT77"/>
  <c r="BU77" s="1"/>
  <c r="BT78"/>
  <c r="BU78" s="1"/>
  <c r="BT70"/>
  <c r="BU70" s="1"/>
  <c r="BT67"/>
  <c r="BU67" s="1"/>
  <c r="BT59"/>
  <c r="BU59" s="1"/>
  <c r="BT60"/>
  <c r="BU60" s="1"/>
  <c r="BT53"/>
  <c r="BU53" s="1"/>
  <c r="BT51"/>
  <c r="BU51" s="1"/>
  <c r="BT49"/>
  <c r="BU49" s="1"/>
  <c r="BT42"/>
  <c r="BU42" s="1"/>
  <c r="BT39"/>
  <c r="BU39" s="1"/>
  <c r="BT37"/>
  <c r="BU37" s="1"/>
  <c r="BT33"/>
  <c r="BU33" s="1"/>
  <c r="BT31"/>
  <c r="BU31" s="1"/>
  <c r="BT28"/>
  <c r="BU28" s="1"/>
  <c r="BT16"/>
  <c r="BU16" s="1"/>
  <c r="BU17"/>
  <c r="BU18"/>
  <c r="BU19"/>
  <c r="BU20"/>
  <c r="BU21"/>
  <c r="BU22"/>
  <c r="BU29"/>
  <c r="BU30"/>
  <c r="BU32"/>
  <c r="BU34"/>
  <c r="BU38"/>
  <c r="BU40"/>
  <c r="BU43"/>
  <c r="BU50"/>
  <c r="BU52"/>
  <c r="BU54"/>
  <c r="BU61"/>
  <c r="BU68"/>
  <c r="BU71"/>
  <c r="BU79"/>
  <c r="BU80"/>
  <c r="BU88"/>
  <c r="BU95"/>
  <c r="BU102"/>
  <c r="BU110"/>
  <c r="BU117"/>
  <c r="BU119"/>
  <c r="BU121"/>
  <c r="BU123"/>
  <c r="BU125"/>
  <c r="BU127"/>
  <c r="BU129"/>
  <c r="BU131"/>
  <c r="BU134"/>
  <c r="BU141"/>
  <c r="BU143"/>
  <c r="BU145"/>
  <c r="BU153"/>
  <c r="BU155"/>
  <c r="BU161"/>
  <c r="BU163"/>
  <c r="BU165"/>
  <c r="BU172"/>
  <c r="BU178"/>
  <c r="BU185"/>
  <c r="BU188"/>
  <c r="BU190"/>
  <c r="BU194"/>
  <c r="BU196"/>
  <c r="BU198"/>
  <c r="BU200"/>
  <c r="BU204"/>
  <c r="BU207"/>
  <c r="BU210"/>
  <c r="BU220"/>
  <c r="BU221"/>
  <c r="BU222"/>
  <c r="BU230"/>
  <c r="BU232"/>
  <c r="BU240"/>
  <c r="BU242"/>
  <c r="BU243"/>
  <c r="BU244"/>
  <c r="BU246"/>
  <c r="BU248"/>
  <c r="BU250"/>
  <c r="BU252"/>
  <c r="BU254"/>
  <c r="BU262"/>
  <c r="BU270"/>
  <c r="BU192" l="1"/>
  <c r="BT170"/>
  <c r="BT260"/>
  <c r="BT76"/>
  <c r="BU76" s="1"/>
  <c r="BT202"/>
  <c r="BU202" s="1"/>
  <c r="BT176"/>
  <c r="BU211"/>
  <c r="BT48"/>
  <c r="BT47" s="1"/>
  <c r="BT46" s="1"/>
  <c r="BT139"/>
  <c r="BU139" s="1"/>
  <c r="BT205"/>
  <c r="BU205" s="1"/>
  <c r="BT228"/>
  <c r="BU228" s="1"/>
  <c r="BT183"/>
  <c r="BT86"/>
  <c r="BT93"/>
  <c r="BT100"/>
  <c r="BU100" s="1"/>
  <c r="BT218"/>
  <c r="BT266"/>
  <c r="BT108"/>
  <c r="BT58"/>
  <c r="BT151"/>
  <c r="BT238"/>
  <c r="BU212"/>
  <c r="BT159"/>
  <c r="BT115"/>
  <c r="BU115" s="1"/>
  <c r="BT99"/>
  <c r="BT75"/>
  <c r="BT66"/>
  <c r="BT27"/>
  <c r="BT132"/>
  <c r="BU132" s="1"/>
  <c r="BT41"/>
  <c r="BU41" s="1"/>
  <c r="BT36"/>
  <c r="BU170" l="1"/>
  <c r="BT169"/>
  <c r="BT201"/>
  <c r="BU201" s="1"/>
  <c r="BU260"/>
  <c r="BT259"/>
  <c r="BT227"/>
  <c r="BT226" s="1"/>
  <c r="BU176"/>
  <c r="BT175"/>
  <c r="BU47"/>
  <c r="BT138"/>
  <c r="BT137" s="1"/>
  <c r="BU48"/>
  <c r="BT57"/>
  <c r="BU58"/>
  <c r="BU218"/>
  <c r="BT217"/>
  <c r="BU138"/>
  <c r="BU86"/>
  <c r="BT85"/>
  <c r="BU36"/>
  <c r="BT35"/>
  <c r="BU35" s="1"/>
  <c r="BT150"/>
  <c r="BU151"/>
  <c r="BU266"/>
  <c r="BT265"/>
  <c r="BU93"/>
  <c r="BT92"/>
  <c r="BU227"/>
  <c r="BU238"/>
  <c r="BT237"/>
  <c r="BU108"/>
  <c r="BT107"/>
  <c r="BU46"/>
  <c r="BT45"/>
  <c r="BU183"/>
  <c r="BT182"/>
  <c r="BU159"/>
  <c r="BT158"/>
  <c r="BT114"/>
  <c r="BT113" s="1"/>
  <c r="BU99"/>
  <c r="BT98"/>
  <c r="BU75"/>
  <c r="BT74"/>
  <c r="BU66"/>
  <c r="BT65"/>
  <c r="BU27"/>
  <c r="BT26"/>
  <c r="BU169" l="1"/>
  <c r="BT168"/>
  <c r="BU259"/>
  <c r="BT258"/>
  <c r="BU175"/>
  <c r="BT174"/>
  <c r="BU237"/>
  <c r="BT236"/>
  <c r="BU85"/>
  <c r="BT84"/>
  <c r="BU107"/>
  <c r="BT106"/>
  <c r="BU92"/>
  <c r="BT91"/>
  <c r="BT225"/>
  <c r="BU226"/>
  <c r="BT149"/>
  <c r="BU150"/>
  <c r="BU57"/>
  <c r="BT56"/>
  <c r="BU45"/>
  <c r="BT44"/>
  <c r="BU44" s="1"/>
  <c r="BU265"/>
  <c r="BT264"/>
  <c r="BU217"/>
  <c r="BT216"/>
  <c r="BU137"/>
  <c r="BT136"/>
  <c r="BU182"/>
  <c r="BT181"/>
  <c r="BU158"/>
  <c r="BT157"/>
  <c r="BU114"/>
  <c r="BU113"/>
  <c r="BT112"/>
  <c r="BU98"/>
  <c r="BT97"/>
  <c r="BU74"/>
  <c r="BT73"/>
  <c r="BU65"/>
  <c r="BT64"/>
  <c r="BU26"/>
  <c r="BT25"/>
  <c r="BT167" l="1"/>
  <c r="BU167" s="1"/>
  <c r="BU168"/>
  <c r="BU258"/>
  <c r="BT257"/>
  <c r="BU174"/>
  <c r="BT173"/>
  <c r="BU136"/>
  <c r="BT135"/>
  <c r="BU135" s="1"/>
  <c r="BU106"/>
  <c r="BT105"/>
  <c r="BU264"/>
  <c r="BT263"/>
  <c r="BU263" s="1"/>
  <c r="BT55"/>
  <c r="BU55" s="1"/>
  <c r="BU56"/>
  <c r="BU91"/>
  <c r="BT90"/>
  <c r="BU236"/>
  <c r="BT235"/>
  <c r="BU225"/>
  <c r="BT224"/>
  <c r="BU216"/>
  <c r="BT215"/>
  <c r="BU84"/>
  <c r="BT83"/>
  <c r="BU149"/>
  <c r="BT148"/>
  <c r="BU148" s="1"/>
  <c r="BT180"/>
  <c r="BU181"/>
  <c r="BU157"/>
  <c r="BT156"/>
  <c r="BU112"/>
  <c r="BT111"/>
  <c r="BU97"/>
  <c r="BT96"/>
  <c r="BU73"/>
  <c r="BT72"/>
  <c r="BU72" s="1"/>
  <c r="BU64"/>
  <c r="BT63"/>
  <c r="BU25"/>
  <c r="BT24"/>
  <c r="BT256" l="1"/>
  <c r="BU257"/>
  <c r="BU173"/>
  <c r="BT166"/>
  <c r="BU166" s="1"/>
  <c r="BU224"/>
  <c r="BT223"/>
  <c r="BU223" s="1"/>
  <c r="BU215"/>
  <c r="BT214"/>
  <c r="BU214" s="1"/>
  <c r="BU105"/>
  <c r="BT104"/>
  <c r="BU104" s="1"/>
  <c r="BU235"/>
  <c r="BT234"/>
  <c r="BU90"/>
  <c r="BT89"/>
  <c r="BU89" s="1"/>
  <c r="BU83"/>
  <c r="BT82"/>
  <c r="BU82" s="1"/>
  <c r="BU180"/>
  <c r="BT179"/>
  <c r="BU179" s="1"/>
  <c r="BU156"/>
  <c r="BT147"/>
  <c r="BU111"/>
  <c r="BT103"/>
  <c r="BU103" s="1"/>
  <c r="BU96"/>
  <c r="BT62"/>
  <c r="BU62" s="1"/>
  <c r="BU63"/>
  <c r="BU24"/>
  <c r="BT23"/>
  <c r="BU256" l="1"/>
  <c r="BT255"/>
  <c r="BU255" s="1"/>
  <c r="BT81"/>
  <c r="BU81" s="1"/>
  <c r="BU234"/>
  <c r="BT233"/>
  <c r="BU233" s="1"/>
  <c r="BU147"/>
  <c r="BT146"/>
  <c r="BU146" s="1"/>
  <c r="BT15"/>
  <c r="BU23"/>
  <c r="BU15" l="1"/>
  <c r="BT14"/>
  <c r="BU14" l="1"/>
  <c r="BT13"/>
  <c r="BU13" s="1"/>
</calcChain>
</file>

<file path=xl/sharedStrings.xml><?xml version="1.0" encoding="utf-8"?>
<sst xmlns="http://schemas.openxmlformats.org/spreadsheetml/2006/main" count="1934" uniqueCount="266">
  <si>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</si>
  <si>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</si>
  <si>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</si>
  <si>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</si>
  <si>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</si>
  <si>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</si>
  <si>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</si>
  <si>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</si>
  <si>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</si>
  <si>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</si>
  <si>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</si>
  <si>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</si>
  <si>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</si>
  <si>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</si>
  <si>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</si>
  <si>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</si>
  <si>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</si>
  <si>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</si>
  <si>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ВЫРИЦКОЕ ГОРОДСКОЕ ПОСЕЛЕНИЕ ГАТЧИНСКОГО МУНИЦИПАЛЬНОГО РАЙОНА ЛЕНИНГРАДСКОЙ ОБЛАСТИ</t>
  </si>
  <si>
    <t>604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</si>
  <si>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</si>
  <si>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</si>
  <si>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</si>
  <si>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</si>
  <si>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</si>
  <si>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</si>
  <si>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</si>
  <si>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</si>
  <si>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</si>
  <si>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</si>
  <si>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</si>
  <si>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</si>
  <si>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</si>
  <si>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Обеспечение деятельности советов депутатов муниципальных образований</t>
  </si>
  <si>
    <t>61.П.01.11050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</si>
  <si>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</si>
  <si>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</si>
  <si>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</si>
  <si>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61.П.01.11030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</si>
  <si>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</si>
  <si>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</si>
  <si>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</si>
  <si>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</si>
  <si>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</si>
  <si>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</si>
  <si>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</si>
  <si>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</si>
  <si>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</si>
  <si>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</si>
  <si>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</si>
  <si>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</si>
  <si>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</si>
  <si>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</si>
  <si>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</si>
  <si>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</si>
  <si>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</si>
  <si>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</si>
  <si>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</si>
  <si>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</si>
  <si>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</si>
  <si>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</si>
  <si>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</si>
  <si>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</si>
  <si>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</si>
  <si>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</si>
  <si>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</si>
  <si>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</si>
  <si>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</si>
  <si>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</si>
  <si>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</si>
  <si>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</si>
  <si>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Резервные фонды</t>
  </si>
  <si>
    <t>11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</si>
  <si>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</si>
  <si>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</si>
  <si>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</si>
  <si>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</si>
  <si>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средства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</si>
  <si>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</si>
  <si>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</si>
  <si>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</si>
  <si>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</si>
  <si>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</si>
  <si>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</si>
  <si>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</si>
  <si>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</si>
  <si>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</si>
  <si>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</si>
  <si>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</si>
  <si>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</si>
  <si>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Гражданская оборона</t>
  </si>
  <si>
    <t>09</t>
  </si>
  <si>
    <t>Программная часть городских поселений</t>
  </si>
  <si>
    <t>80.0.00.00000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</si>
  <si>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</si>
  <si>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81.0.00.00000</t>
  </si>
  <si>
    <t>Комплексы процессных мероприятий</t>
  </si>
  <si>
    <t>81.4.00.00000</t>
  </si>
  <si>
    <t>Комплекс процессных мероприятий "Обеспечение безопасности на территории"</t>
  </si>
  <si>
    <t>81.4.02.00000</t>
  </si>
  <si>
    <t>Проведение мероприятий по гражданской обороне</t>
  </si>
  <si>
    <t>81.4.02.15090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</si>
  <si>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</si>
  <si>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</si>
  <si>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</si>
  <si>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81.4.02.15100</t>
  </si>
  <si>
    <t>Другие вопросы в области национальной безопасности и правоохранительной деятельности</t>
  </si>
  <si>
    <t>14</t>
  </si>
  <si>
    <t>Обеспечение первичных мер пожарной безопасности</t>
  </si>
  <si>
    <t>81.4.02.15120</t>
  </si>
  <si>
    <t>НАЦИОНАЛЬНАЯ ЭКОНОМИКА</t>
  </si>
  <si>
    <t>Сельское хозяйство и рыболовство</t>
  </si>
  <si>
    <t>05</t>
  </si>
  <si>
    <t>Комплекс процессных мероприятий "Создание условий для экономического развития"</t>
  </si>
  <si>
    <t>81.4.01.00000</t>
  </si>
  <si>
    <t>Содействие созданию условий для развития сельского хозяйства</t>
  </si>
  <si>
    <t>81.4.01.15520</t>
  </si>
  <si>
    <t>Дорожное хозяйство (дорожные фонды)</t>
  </si>
  <si>
    <t>Комплекс процессных мероприятий "Содержание и развитие улично-дорожной сети"</t>
  </si>
  <si>
    <t>81.4.03.00000</t>
  </si>
  <si>
    <t>Проведение мероприятий по обеспечению безопасности дорожного движения</t>
  </si>
  <si>
    <t>81.4.03.15540</t>
  </si>
  <si>
    <t>Содержание и уборка автомобильных дорог</t>
  </si>
  <si>
    <t>81.4.03.15600</t>
  </si>
  <si>
    <t>Разработка проектно-сметной документации и ее экспертиза, проектно-изыскательские работы</t>
  </si>
  <si>
    <t>81.4.03.16180</t>
  </si>
  <si>
    <t>Ремонт автомобильных дорог общего пользования местного значения</t>
  </si>
  <si>
    <t>81.4.03.16230</t>
  </si>
  <si>
    <t>Организация технического надзора за выполнением работ</t>
  </si>
  <si>
    <t>81.4.03.16340</t>
  </si>
  <si>
    <t>Мероприятия в области дорожного хозяйства</t>
  </si>
  <si>
    <t>81.4.03.18950</t>
  </si>
  <si>
    <t>Капитальный ремонт и ремонт автомобильных дорог общего пользования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</si>
  <si>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81.4.03.S4660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</si>
  <si>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</si>
  <si>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81.4.03.S4770</t>
  </si>
  <si>
    <t>Комплекс процессных мероприятий "Формирование законопослушного поведения участников дорожного движения"</t>
  </si>
  <si>
    <t>81.4.08.00000</t>
  </si>
  <si>
    <t>Организация и проведение мероприятия по профилактике дорожно-транспортных происшествий</t>
  </si>
  <si>
    <t>81.4.08.19285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</si>
  <si>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</si>
  <si>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</si>
  <si>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</si>
  <si>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81.4.01.15170</t>
  </si>
  <si>
    <t>Мероприятия по землеустройству и землепользованию</t>
  </si>
  <si>
    <t>81.4.01.15180</t>
  </si>
  <si>
    <t>Мероприятия по развитию и поддержке предпринимательства</t>
  </si>
  <si>
    <t>81.4.01.15510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</si>
  <si>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</si>
  <si>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</si>
  <si>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</si>
  <si>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</si>
  <si>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</si>
  <si>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</si>
  <si>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Комплекс процессных мероприятий "Жилищно-коммунальное хозяйство"</t>
  </si>
  <si>
    <t>81.4.04.00000</t>
  </si>
  <si>
    <t>Содержание муниципального жилищного фонда, в том числе капитальный ремонт муниципального жилищного фонда</t>
  </si>
  <si>
    <t>81.4.04.15200</t>
  </si>
  <si>
    <t>Мероприятия в области жилищного хозяйства</t>
  </si>
  <si>
    <t>81.4.04.15210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</si>
  <si>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</si>
  <si>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81.4.04.16400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</si>
  <si>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</si>
  <si>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</si>
  <si>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</si>
  <si>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</si>
  <si>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81.4.04.15220</t>
  </si>
  <si>
    <t>Благоустройство</t>
  </si>
  <si>
    <t>Комплекс процессных мероприятий "Формирование комфортной городской среды на территории"</t>
  </si>
  <si>
    <t>81.4.07.00000</t>
  </si>
  <si>
    <t>Организация уличного освещения</t>
  </si>
  <si>
    <t>81.4.07.15380</t>
  </si>
  <si>
    <t>Мероприятия по озеленению территории</t>
  </si>
  <si>
    <t>81.4.07.15400</t>
  </si>
  <si>
    <t>Организация и содержание мест захоронений</t>
  </si>
  <si>
    <t>81.4.07.15410</t>
  </si>
  <si>
    <t>Мероприятия в области благоустройства</t>
  </si>
  <si>
    <t>81.4.07.15420</t>
  </si>
  <si>
    <t>Мероприятия по энергосбережению и повышению энергетической эффективности</t>
  </si>
  <si>
    <t>81.4.07.15530</t>
  </si>
  <si>
    <t>81.4.07.16340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</si>
  <si>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</si>
  <si>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81.4.07.S4770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</si>
  <si>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</si>
  <si>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81.4.07.S4840</t>
  </si>
  <si>
    <t>Мероприятия, направленные на достижение целей проектов</t>
  </si>
  <si>
    <t>81.8.00.00000</t>
  </si>
  <si>
    <t>Мероприятия, направленные на достижение цели федерального проекта "Благоустройство сельских территорий"</t>
  </si>
  <si>
    <t>81.8.01.00000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</si>
  <si>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</si>
  <si>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81.8.01.S4310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</si>
  <si>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</si>
  <si>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81.8.02.00000</t>
  </si>
  <si>
    <t>Мероприятия по созданию мест (площадок) накопления твердых коммунальных отходов</t>
  </si>
  <si>
    <t>81.8.02.S4790</t>
  </si>
  <si>
    <t>Мероприятия, направленные на достижение цели федерального проекта "Формирование комфортной городской среды"</t>
  </si>
  <si>
    <t>81.8.03.00000</t>
  </si>
  <si>
    <t>Реализация мероприятий по благоустройству дворовых территорий муниципальных образований Ленинградской области</t>
  </si>
  <si>
    <t>81.8.03.S4750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</si>
  <si>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</si>
  <si>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</si>
  <si>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81.4.04.12900</t>
  </si>
  <si>
    <t>Расходы на выплаты персоналу казенных учреждений</t>
  </si>
  <si>
    <t>ОБРАЗОВАНИЕ</t>
  </si>
  <si>
    <t>07</t>
  </si>
  <si>
    <t>Молодежная политика</t>
  </si>
  <si>
    <t>Комплекс процессных мероприятий "Развитие физической культуры, спорта и молодежной политики"</t>
  </si>
  <si>
    <t>81.4.06.00000</t>
  </si>
  <si>
    <t>Организация и проведение культурно-массовых молодежных мероприятий</t>
  </si>
  <si>
    <t>81.4.06.15230</t>
  </si>
  <si>
    <t>Реализация комплекса мер по профилактике девиантного поведения молодежи и трудовой адаптации несовершеннолетних</t>
  </si>
  <si>
    <t>81.4.06.18310</t>
  </si>
  <si>
    <t>КУЛЬТУРА, КИНЕМАТОГРАФИЯ</t>
  </si>
  <si>
    <t>08</t>
  </si>
  <si>
    <t>Культура</t>
  </si>
  <si>
    <t>Комплекс процессных мероприятий "Развитие культуры, организация праздничных мероприятий"</t>
  </si>
  <si>
    <t>81.4.05.00000</t>
  </si>
  <si>
    <t>Обеспечение деятельности подведомственных учреждений культуры</t>
  </si>
  <si>
    <t>81.4.05.12500</t>
  </si>
  <si>
    <t>Субсидии бюджетным учреждениям</t>
  </si>
  <si>
    <t>Обеспечение деятельности муниципальных библиотек</t>
  </si>
  <si>
    <t>81.4.05.12600</t>
  </si>
  <si>
    <t>Проведение культурно-массовых мероприятий к праздничным и памятным датам</t>
  </si>
  <si>
    <t>81.4.05.15630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</si>
  <si>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</si>
  <si>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81.4.05.S0361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</si>
  <si>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</si>
  <si>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81.4.05.S0362</t>
  </si>
  <si>
    <t>Поддержка развития общественной инфраструктуры муниципального значения в части обеспечения деятельности библиотек</t>
  </si>
  <si>
    <t>81.4.05.S4840</t>
  </si>
  <si>
    <t>Обеспечение деятельности библиотек в рамках государственной поддержки отрасли культуры</t>
  </si>
  <si>
    <t>81.4.05.S5190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</si>
  <si>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</si>
  <si>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</si>
  <si>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</si>
  <si>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</si>
  <si>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Социальные выплаты гражданам, кроме публичных нормативных социальных выплат</t>
  </si>
  <si>
    <t>ФИЗИЧЕСКАЯ КУЛЬТУРА И СПОРТ</t>
  </si>
  <si>
    <t>Массовый спорт</t>
  </si>
  <si>
    <t>Организация и проведение мероприятий в области физической культуры и спорта</t>
  </si>
  <si>
    <t>81.4.06.15340</t>
  </si>
  <si>
    <t>Приложение №11</t>
  </si>
  <si>
    <t>к решению Совета депутатов</t>
  </si>
  <si>
    <t>Вырицкого городского поселения</t>
  </si>
  <si>
    <t>расходов бюджета Вырицкого городского поселения на  2022 год</t>
  </si>
  <si>
    <t>100</t>
  </si>
  <si>
    <t>200</t>
  </si>
  <si>
    <t>800</t>
  </si>
  <si>
    <t>500</t>
  </si>
  <si>
    <t>600</t>
  </si>
  <si>
    <t>300</t>
  </si>
  <si>
    <t>Глава</t>
  </si>
  <si>
    <t>Раздел</t>
  </si>
  <si>
    <t>Подраздел</t>
  </si>
  <si>
    <t>Целевая статья</t>
  </si>
  <si>
    <t>Вид расхода</t>
  </si>
  <si>
    <t>Ведомственная структура</t>
  </si>
  <si>
    <t>Бюджет на 2022 год</t>
  </si>
  <si>
    <t>Изменения в  2022 году</t>
  </si>
  <si>
    <t>Уточненный бюджет на 2022 год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</si>
  <si>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</si>
  <si>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</si>
  <si>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Субсидии бюджетным учреждениям на иные цели</t>
  </si>
  <si>
    <t>81.1.F2.55550</t>
  </si>
  <si>
    <t>612</t>
  </si>
  <si>
    <t>№209 от 26.05.2022г.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</si>
</sst>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0" fontId="0" fillId="0" borderId="0" xfId="0"/>
    <xf numFmtId="49" fontId="8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11" fillId="0" borderId="2" xfId="0" applyNumberFormat="1" applyFont="1" applyBorder="1"/>
    <xf numFmtId="4" fontId="12" fillId="0" borderId="2" xfId="0" applyNumberFormat="1" applyFont="1" applyBorder="1"/>
    <xf numFmtId="0" fontId="0" fillId="0" borderId="0" xfId="0" applyAlignment="1">
      <alignment horizontal="right"/>
    </xf>
    <xf numFmtId="0" fontId="0" fillId="0" borderId="0" xfId="0"/>
    <xf numFmtId="49" fontId="13" fillId="0" borderId="3" xfId="0" applyNumberFormat="1" applyFont="1" applyBorder="1" applyAlignment="1" applyProtection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/>
    <xf numFmtId="2" fontId="12" fillId="0" borderId="2" xfId="0" applyNumberFormat="1" applyFont="1" applyBorder="1"/>
    <xf numFmtId="164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71"/>
  <sheetViews>
    <sheetView showGridLines="0" tabSelected="1" workbookViewId="0">
      <selection activeCell="T6" sqref="T6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18.5703125" customWidth="1"/>
    <col min="28" max="71" width="8" hidden="1"/>
    <col min="72" max="72" width="16.85546875" customWidth="1"/>
    <col min="73" max="73" width="18.140625" customWidth="1"/>
  </cols>
  <sheetData>
    <row r="1" spans="1:73" s="18" customFormat="1" ht="16.5" customHeight="1">
      <c r="BU1" s="23"/>
    </row>
    <row r="2" spans="1:73" s="18" customFormat="1" ht="13.5" customHeight="1">
      <c r="T2" s="37" t="s">
        <v>241</v>
      </c>
      <c r="U2" s="37"/>
      <c r="V2" s="37"/>
      <c r="W2" s="37"/>
      <c r="X2" s="37"/>
      <c r="Y2" s="37"/>
      <c r="Z2" s="37"/>
      <c r="AA2" s="37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</row>
    <row r="3" spans="1:73" s="18" customFormat="1" ht="11.25" customHeight="1">
      <c r="T3" s="37" t="s">
        <v>242</v>
      </c>
      <c r="U3" s="37"/>
      <c r="V3" s="37"/>
      <c r="W3" s="37"/>
      <c r="X3" s="37"/>
      <c r="Y3" s="37"/>
      <c r="Z3" s="37"/>
      <c r="AA3" s="37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</row>
    <row r="4" spans="1:73" s="18" customFormat="1" ht="11.25" customHeight="1">
      <c r="T4" s="37" t="s">
        <v>243</v>
      </c>
      <c r="U4" s="37"/>
      <c r="V4" s="37"/>
      <c r="W4" s="37"/>
      <c r="X4" s="37"/>
      <c r="Y4" s="37"/>
      <c r="Z4" s="37"/>
      <c r="AA4" s="37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</row>
    <row r="5" spans="1:73" s="18" customFormat="1" ht="16.5" customHeight="1">
      <c r="T5" s="37" t="s">
        <v>265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</row>
    <row r="6" spans="1:73" s="18" customFormat="1" ht="10.15" customHeight="1"/>
    <row r="7" spans="1:73" ht="19.899999999999999" customHeight="1">
      <c r="A7" s="34" t="s">
        <v>256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</row>
    <row r="8" spans="1:73" ht="18.75">
      <c r="A8" s="33" t="s">
        <v>244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73" ht="19.89999999999999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 t="s">
        <v>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3" ht="15" customHeight="1">
      <c r="A10" s="30" t="s">
        <v>6</v>
      </c>
      <c r="B10" s="31" t="s">
        <v>251</v>
      </c>
      <c r="C10" s="31" t="s">
        <v>252</v>
      </c>
      <c r="D10" s="31" t="s">
        <v>253</v>
      </c>
      <c r="E10" s="32" t="s">
        <v>254</v>
      </c>
      <c r="F10" s="32" t="s">
        <v>10</v>
      </c>
      <c r="G10" s="32" t="s">
        <v>10</v>
      </c>
      <c r="H10" s="32" t="s">
        <v>10</v>
      </c>
      <c r="I10" s="32" t="s">
        <v>10</v>
      </c>
      <c r="J10" s="32" t="s">
        <v>10</v>
      </c>
      <c r="K10" s="32" t="s">
        <v>10</v>
      </c>
      <c r="L10" s="32" t="s">
        <v>10</v>
      </c>
      <c r="M10" s="32" t="s">
        <v>10</v>
      </c>
      <c r="N10" s="32" t="s">
        <v>10</v>
      </c>
      <c r="O10" s="32" t="s">
        <v>10</v>
      </c>
      <c r="P10" s="32" t="s">
        <v>10</v>
      </c>
      <c r="Q10" s="32" t="s">
        <v>10</v>
      </c>
      <c r="R10" s="32" t="s">
        <v>10</v>
      </c>
      <c r="S10" s="32" t="s">
        <v>10</v>
      </c>
      <c r="T10" s="31" t="s">
        <v>255</v>
      </c>
      <c r="U10" s="32" t="s">
        <v>12</v>
      </c>
      <c r="V10" s="32" t="s">
        <v>13</v>
      </c>
      <c r="W10" s="32" t="s">
        <v>14</v>
      </c>
      <c r="X10" s="32" t="s">
        <v>15</v>
      </c>
      <c r="Y10" s="32" t="s">
        <v>16</v>
      </c>
      <c r="Z10" s="30" t="s">
        <v>6</v>
      </c>
      <c r="AA10" s="30" t="s">
        <v>257</v>
      </c>
      <c r="AB10" s="30" t="s">
        <v>2</v>
      </c>
      <c r="AC10" s="30" t="s">
        <v>3</v>
      </c>
      <c r="AD10" s="30" t="s">
        <v>4</v>
      </c>
      <c r="AE10" s="30" t="s">
        <v>1</v>
      </c>
      <c r="AF10" s="30" t="s">
        <v>2</v>
      </c>
      <c r="AG10" s="30" t="s">
        <v>3</v>
      </c>
      <c r="AH10" s="30" t="s">
        <v>4</v>
      </c>
      <c r="AI10" s="30" t="s">
        <v>5</v>
      </c>
      <c r="AJ10" s="30" t="s">
        <v>1</v>
      </c>
      <c r="AK10" s="30" t="s">
        <v>2</v>
      </c>
      <c r="AL10" s="30" t="s">
        <v>3</v>
      </c>
      <c r="AM10" s="30" t="s">
        <v>4</v>
      </c>
      <c r="AN10" s="30" t="s">
        <v>5</v>
      </c>
      <c r="AO10" s="30" t="s">
        <v>1</v>
      </c>
      <c r="AP10" s="30" t="s">
        <v>2</v>
      </c>
      <c r="AQ10" s="30" t="s">
        <v>3</v>
      </c>
      <c r="AR10" s="30" t="s">
        <v>4</v>
      </c>
      <c r="AS10" s="30" t="s">
        <v>5</v>
      </c>
      <c r="AT10" s="30" t="s">
        <v>1</v>
      </c>
      <c r="AU10" s="30" t="s">
        <v>2</v>
      </c>
      <c r="AV10" s="30" t="s">
        <v>3</v>
      </c>
      <c r="AW10" s="30" t="s">
        <v>4</v>
      </c>
      <c r="AX10" s="30" t="s">
        <v>5</v>
      </c>
      <c r="AY10" s="30" t="s">
        <v>1</v>
      </c>
      <c r="AZ10" s="30" t="s">
        <v>2</v>
      </c>
      <c r="BA10" s="30" t="s">
        <v>3</v>
      </c>
      <c r="BB10" s="30" t="s">
        <v>4</v>
      </c>
      <c r="BC10" s="30" t="s">
        <v>5</v>
      </c>
      <c r="BD10" s="30" t="s">
        <v>1</v>
      </c>
      <c r="BE10" s="30" t="s">
        <v>2</v>
      </c>
      <c r="BF10" s="30" t="s">
        <v>3</v>
      </c>
      <c r="BG10" s="30" t="s">
        <v>4</v>
      </c>
      <c r="BH10" s="30" t="s">
        <v>5</v>
      </c>
      <c r="BI10" s="30" t="s">
        <v>1</v>
      </c>
      <c r="BJ10" s="30" t="s">
        <v>2</v>
      </c>
      <c r="BK10" s="30" t="s">
        <v>3</v>
      </c>
      <c r="BL10" s="30" t="s">
        <v>4</v>
      </c>
      <c r="BM10" s="30" t="s">
        <v>5</v>
      </c>
      <c r="BN10" s="30" t="s">
        <v>1</v>
      </c>
      <c r="BO10" s="30" t="s">
        <v>2</v>
      </c>
      <c r="BP10" s="30" t="s">
        <v>3</v>
      </c>
      <c r="BQ10" s="30" t="s">
        <v>4</v>
      </c>
      <c r="BR10" s="30" t="s">
        <v>5</v>
      </c>
      <c r="BS10" s="30" t="s">
        <v>6</v>
      </c>
      <c r="BT10" s="30" t="s">
        <v>258</v>
      </c>
      <c r="BU10" s="30" t="s">
        <v>259</v>
      </c>
    </row>
    <row r="11" spans="1:73" ht="15" customHeight="1">
      <c r="A11" s="30"/>
      <c r="B11" s="32" t="s">
        <v>7</v>
      </c>
      <c r="C11" s="32" t="s">
        <v>8</v>
      </c>
      <c r="D11" s="32" t="s">
        <v>9</v>
      </c>
      <c r="E11" s="32" t="s">
        <v>10</v>
      </c>
      <c r="F11" s="32" t="s">
        <v>10</v>
      </c>
      <c r="G11" s="32" t="s">
        <v>10</v>
      </c>
      <c r="H11" s="32" t="s">
        <v>10</v>
      </c>
      <c r="I11" s="32" t="s">
        <v>10</v>
      </c>
      <c r="J11" s="32" t="s">
        <v>10</v>
      </c>
      <c r="K11" s="32" t="s">
        <v>10</v>
      </c>
      <c r="L11" s="32" t="s">
        <v>10</v>
      </c>
      <c r="M11" s="32" t="s">
        <v>10</v>
      </c>
      <c r="N11" s="32" t="s">
        <v>10</v>
      </c>
      <c r="O11" s="32" t="s">
        <v>10</v>
      </c>
      <c r="P11" s="32" t="s">
        <v>10</v>
      </c>
      <c r="Q11" s="32" t="s">
        <v>10</v>
      </c>
      <c r="R11" s="32" t="s">
        <v>10</v>
      </c>
      <c r="S11" s="32" t="s">
        <v>10</v>
      </c>
      <c r="T11" s="32" t="s">
        <v>11</v>
      </c>
      <c r="U11" s="32" t="s">
        <v>12</v>
      </c>
      <c r="V11" s="32" t="s">
        <v>13</v>
      </c>
      <c r="W11" s="32" t="s">
        <v>14</v>
      </c>
      <c r="X11" s="32" t="s">
        <v>15</v>
      </c>
      <c r="Y11" s="32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</row>
    <row r="12" spans="1:73" ht="1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0"/>
      <c r="BU12" s="20"/>
    </row>
    <row r="13" spans="1:73" ht="17.100000000000001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v>173085.96</v>
      </c>
      <c r="AB13" s="7">
        <v>892</v>
      </c>
      <c r="AC13" s="7">
        <v>25134.44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>
        <v>136732.1</v>
      </c>
      <c r="AP13" s="7">
        <v>892</v>
      </c>
      <c r="AQ13" s="7">
        <v>7.04</v>
      </c>
      <c r="AR13" s="7"/>
      <c r="AS13" s="7">
        <v>135833.06</v>
      </c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>
        <v>135149.56</v>
      </c>
      <c r="BE13" s="7"/>
      <c r="BF13" s="7"/>
      <c r="BG13" s="7"/>
      <c r="BH13" s="7">
        <v>135149.56</v>
      </c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5" t="s">
        <v>17</v>
      </c>
      <c r="BT13" s="29">
        <f>BT14</f>
        <v>21444.600000000002</v>
      </c>
      <c r="BU13" s="22">
        <f>AA13+BT13</f>
        <v>194530.56</v>
      </c>
    </row>
    <row r="14" spans="1:73" ht="119.65" customHeight="1">
      <c r="A14" s="8" t="s">
        <v>18</v>
      </c>
      <c r="B14" s="4" t="s">
        <v>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8" t="s">
        <v>18</v>
      </c>
      <c r="AA14" s="7">
        <v>173085.96</v>
      </c>
      <c r="AB14" s="7">
        <v>892</v>
      </c>
      <c r="AC14" s="7">
        <v>25134.44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>
        <v>136732.1</v>
      </c>
      <c r="AP14" s="7">
        <v>892</v>
      </c>
      <c r="AQ14" s="7">
        <v>7.04</v>
      </c>
      <c r="AR14" s="7"/>
      <c r="AS14" s="7">
        <v>135833.06</v>
      </c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>
        <v>135149.56</v>
      </c>
      <c r="BE14" s="7"/>
      <c r="BF14" s="7"/>
      <c r="BG14" s="7"/>
      <c r="BH14" s="7">
        <v>135149.56</v>
      </c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8" t="s">
        <v>18</v>
      </c>
      <c r="BT14" s="29">
        <f>BT15+BT72+BT81+BT103+BT146+BT223+BT233+BT255+BT263</f>
        <v>21444.600000000002</v>
      </c>
      <c r="BU14" s="22">
        <f t="shared" ref="BU14:BU77" si="0">AA14+BT14</f>
        <v>194530.56</v>
      </c>
    </row>
    <row r="15" spans="1:73" ht="34.15" customHeight="1">
      <c r="A15" s="8" t="s">
        <v>20</v>
      </c>
      <c r="B15" s="4" t="s">
        <v>19</v>
      </c>
      <c r="C15" s="4" t="s">
        <v>21</v>
      </c>
      <c r="D15" s="4" t="s">
        <v>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8" t="s">
        <v>20</v>
      </c>
      <c r="AA15" s="7">
        <v>29844.12</v>
      </c>
      <c r="AB15" s="7"/>
      <c r="AC15" s="7">
        <v>7.04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>
        <v>28189.5</v>
      </c>
      <c r="AP15" s="7"/>
      <c r="AQ15" s="7">
        <v>7.04</v>
      </c>
      <c r="AR15" s="7"/>
      <c r="AS15" s="7">
        <v>28182.46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>
        <v>28980.7</v>
      </c>
      <c r="BE15" s="7"/>
      <c r="BF15" s="7"/>
      <c r="BG15" s="7"/>
      <c r="BH15" s="7">
        <v>28980.7</v>
      </c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8" t="s">
        <v>20</v>
      </c>
      <c r="BT15" s="29">
        <f>BT16+BT23+BT44+BT55+BT62</f>
        <v>-35</v>
      </c>
      <c r="BU15" s="22">
        <f t="shared" si="0"/>
        <v>29809.119999999999</v>
      </c>
    </row>
    <row r="16" spans="1:73" ht="102.6" customHeight="1">
      <c r="A16" s="8" t="s">
        <v>23</v>
      </c>
      <c r="B16" s="4" t="s">
        <v>19</v>
      </c>
      <c r="C16" s="4" t="s">
        <v>21</v>
      </c>
      <c r="D16" s="4" t="s">
        <v>24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8" t="s">
        <v>23</v>
      </c>
      <c r="AA16" s="7">
        <v>100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>
        <v>100</v>
      </c>
      <c r="AP16" s="7"/>
      <c r="AQ16" s="7"/>
      <c r="AR16" s="7"/>
      <c r="AS16" s="7">
        <v>100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>
        <v>100</v>
      </c>
      <c r="BE16" s="7"/>
      <c r="BF16" s="7"/>
      <c r="BG16" s="7"/>
      <c r="BH16" s="7">
        <v>100</v>
      </c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8" t="s">
        <v>23</v>
      </c>
      <c r="BT16" s="29">
        <f>BT22</f>
        <v>0</v>
      </c>
      <c r="BU16" s="22">
        <f t="shared" si="0"/>
        <v>100</v>
      </c>
    </row>
    <row r="17" spans="1:73" ht="34.15" customHeight="1">
      <c r="A17" s="9" t="s">
        <v>25</v>
      </c>
      <c r="B17" s="10" t="s">
        <v>19</v>
      </c>
      <c r="C17" s="10" t="s">
        <v>21</v>
      </c>
      <c r="D17" s="10" t="s">
        <v>24</v>
      </c>
      <c r="E17" s="10" t="s">
        <v>26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9" t="s">
        <v>25</v>
      </c>
      <c r="AA17" s="12">
        <v>100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>
        <v>100</v>
      </c>
      <c r="AP17" s="12"/>
      <c r="AQ17" s="12"/>
      <c r="AR17" s="12"/>
      <c r="AS17" s="12">
        <v>100</v>
      </c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>
        <v>100</v>
      </c>
      <c r="BE17" s="12"/>
      <c r="BF17" s="12"/>
      <c r="BG17" s="12"/>
      <c r="BH17" s="12">
        <v>100</v>
      </c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9" t="s">
        <v>25</v>
      </c>
      <c r="BT17" s="28">
        <v>0</v>
      </c>
      <c r="BU17" s="21">
        <f t="shared" si="0"/>
        <v>100</v>
      </c>
    </row>
    <row r="18" spans="1:73" ht="34.15" customHeight="1">
      <c r="A18" s="9" t="s">
        <v>27</v>
      </c>
      <c r="B18" s="10" t="s">
        <v>19</v>
      </c>
      <c r="C18" s="10" t="s">
        <v>21</v>
      </c>
      <c r="D18" s="10" t="s">
        <v>24</v>
      </c>
      <c r="E18" s="10" t="s">
        <v>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9" t="s">
        <v>27</v>
      </c>
      <c r="AA18" s="12">
        <v>100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>
        <v>100</v>
      </c>
      <c r="AP18" s="12"/>
      <c r="AQ18" s="12"/>
      <c r="AR18" s="12"/>
      <c r="AS18" s="12">
        <v>100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>
        <v>100</v>
      </c>
      <c r="BE18" s="12"/>
      <c r="BF18" s="12"/>
      <c r="BG18" s="12"/>
      <c r="BH18" s="12">
        <v>100</v>
      </c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9" t="s">
        <v>27</v>
      </c>
      <c r="BT18" s="28">
        <v>0</v>
      </c>
      <c r="BU18" s="21">
        <f t="shared" si="0"/>
        <v>100</v>
      </c>
    </row>
    <row r="19" spans="1:73" ht="51.4" customHeight="1">
      <c r="A19" s="9" t="s">
        <v>29</v>
      </c>
      <c r="B19" s="10" t="s">
        <v>19</v>
      </c>
      <c r="C19" s="10" t="s">
        <v>21</v>
      </c>
      <c r="D19" s="10" t="s">
        <v>24</v>
      </c>
      <c r="E19" s="10" t="s">
        <v>30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9" t="s">
        <v>29</v>
      </c>
      <c r="AA19" s="12">
        <v>100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>
        <v>100</v>
      </c>
      <c r="AP19" s="12"/>
      <c r="AQ19" s="12"/>
      <c r="AR19" s="12"/>
      <c r="AS19" s="12">
        <v>100</v>
      </c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>
        <v>100</v>
      </c>
      <c r="BE19" s="12"/>
      <c r="BF19" s="12"/>
      <c r="BG19" s="12"/>
      <c r="BH19" s="12">
        <v>100</v>
      </c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9" t="s">
        <v>29</v>
      </c>
      <c r="BT19" s="28">
        <v>0</v>
      </c>
      <c r="BU19" s="21">
        <f t="shared" si="0"/>
        <v>100</v>
      </c>
    </row>
    <row r="20" spans="1:73" ht="34.15" customHeight="1">
      <c r="A20" s="9" t="s">
        <v>31</v>
      </c>
      <c r="B20" s="10" t="s">
        <v>19</v>
      </c>
      <c r="C20" s="10" t="s">
        <v>21</v>
      </c>
      <c r="D20" s="10" t="s">
        <v>24</v>
      </c>
      <c r="E20" s="10" t="s">
        <v>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31</v>
      </c>
      <c r="AA20" s="12">
        <v>100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v>100</v>
      </c>
      <c r="AP20" s="12"/>
      <c r="AQ20" s="12"/>
      <c r="AR20" s="12"/>
      <c r="AS20" s="12">
        <v>100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>
        <v>100</v>
      </c>
      <c r="BE20" s="12"/>
      <c r="BF20" s="12"/>
      <c r="BG20" s="12"/>
      <c r="BH20" s="12">
        <v>100</v>
      </c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9" t="s">
        <v>31</v>
      </c>
      <c r="BT20" s="28">
        <v>0</v>
      </c>
      <c r="BU20" s="21">
        <f t="shared" si="0"/>
        <v>100</v>
      </c>
    </row>
    <row r="21" spans="1:73" ht="51.4" customHeight="1">
      <c r="A21" s="9" t="s">
        <v>33</v>
      </c>
      <c r="B21" s="10" t="s">
        <v>19</v>
      </c>
      <c r="C21" s="10" t="s">
        <v>21</v>
      </c>
      <c r="D21" s="10" t="s">
        <v>24</v>
      </c>
      <c r="E21" s="10" t="s">
        <v>34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9" t="s">
        <v>33</v>
      </c>
      <c r="AA21" s="12">
        <v>100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>
        <v>100</v>
      </c>
      <c r="AP21" s="12"/>
      <c r="AQ21" s="12"/>
      <c r="AR21" s="12"/>
      <c r="AS21" s="12">
        <v>100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>
        <v>100</v>
      </c>
      <c r="BE21" s="12"/>
      <c r="BF21" s="12"/>
      <c r="BG21" s="12"/>
      <c r="BH21" s="12">
        <v>100</v>
      </c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9" t="s">
        <v>33</v>
      </c>
      <c r="BT21" s="28">
        <v>0</v>
      </c>
      <c r="BU21" s="21">
        <f t="shared" si="0"/>
        <v>100</v>
      </c>
    </row>
    <row r="22" spans="1:73" ht="51.4" customHeight="1">
      <c r="A22" s="13" t="s">
        <v>35</v>
      </c>
      <c r="B22" s="14" t="s">
        <v>19</v>
      </c>
      <c r="C22" s="14" t="s">
        <v>21</v>
      </c>
      <c r="D22" s="14" t="s">
        <v>24</v>
      </c>
      <c r="E22" s="14" t="s">
        <v>34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9" t="s">
        <v>245</v>
      </c>
      <c r="U22" s="14"/>
      <c r="V22" s="15"/>
      <c r="W22" s="15"/>
      <c r="X22" s="15"/>
      <c r="Y22" s="15"/>
      <c r="Z22" s="13" t="s">
        <v>35</v>
      </c>
      <c r="AA22" s="16">
        <v>100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>
        <v>100</v>
      </c>
      <c r="AP22" s="16"/>
      <c r="AQ22" s="16"/>
      <c r="AR22" s="16"/>
      <c r="AS22" s="16">
        <v>100</v>
      </c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>
        <v>100</v>
      </c>
      <c r="BE22" s="16"/>
      <c r="BF22" s="16"/>
      <c r="BG22" s="16"/>
      <c r="BH22" s="16">
        <v>100</v>
      </c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3" t="s">
        <v>35</v>
      </c>
      <c r="BT22" s="28">
        <v>0</v>
      </c>
      <c r="BU22" s="21">
        <f t="shared" si="0"/>
        <v>100</v>
      </c>
    </row>
    <row r="23" spans="1:73" ht="119.65" customHeight="1">
      <c r="A23" s="8" t="s">
        <v>36</v>
      </c>
      <c r="B23" s="4" t="s">
        <v>19</v>
      </c>
      <c r="C23" s="4" t="s">
        <v>21</v>
      </c>
      <c r="D23" s="4" t="s">
        <v>37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8" t="s">
        <v>36</v>
      </c>
      <c r="AA23" s="7">
        <v>26529.9</v>
      </c>
      <c r="AB23" s="7"/>
      <c r="AC23" s="7">
        <v>7.04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>
        <v>26471.4</v>
      </c>
      <c r="AP23" s="7"/>
      <c r="AQ23" s="7">
        <v>7.04</v>
      </c>
      <c r="AR23" s="7"/>
      <c r="AS23" s="7">
        <v>26464.36</v>
      </c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>
        <v>27302.6</v>
      </c>
      <c r="BE23" s="7"/>
      <c r="BF23" s="7"/>
      <c r="BG23" s="7"/>
      <c r="BH23" s="7">
        <v>27302.6</v>
      </c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8" t="s">
        <v>36</v>
      </c>
      <c r="BT23" s="29">
        <f>BT24</f>
        <v>-35</v>
      </c>
      <c r="BU23" s="22">
        <f t="shared" si="0"/>
        <v>26494.9</v>
      </c>
    </row>
    <row r="24" spans="1:73" ht="34.15" customHeight="1">
      <c r="A24" s="9" t="s">
        <v>25</v>
      </c>
      <c r="B24" s="10" t="s">
        <v>19</v>
      </c>
      <c r="C24" s="10" t="s">
        <v>21</v>
      </c>
      <c r="D24" s="10" t="s">
        <v>37</v>
      </c>
      <c r="E24" s="10" t="s">
        <v>26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25</v>
      </c>
      <c r="AA24" s="12">
        <v>26529.9</v>
      </c>
      <c r="AB24" s="12"/>
      <c r="AC24" s="12">
        <v>7.04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>
        <v>26471.4</v>
      </c>
      <c r="AP24" s="12"/>
      <c r="AQ24" s="12">
        <v>7.04</v>
      </c>
      <c r="AR24" s="12"/>
      <c r="AS24" s="12">
        <v>26464.36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>
        <v>27302.6</v>
      </c>
      <c r="BE24" s="12"/>
      <c r="BF24" s="12"/>
      <c r="BG24" s="12"/>
      <c r="BH24" s="12">
        <v>27302.6</v>
      </c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9" t="s">
        <v>25</v>
      </c>
      <c r="BT24" s="28">
        <f>BT25</f>
        <v>-35</v>
      </c>
      <c r="BU24" s="21">
        <f t="shared" si="0"/>
        <v>26494.9</v>
      </c>
    </row>
    <row r="25" spans="1:73" ht="34.15" customHeight="1">
      <c r="A25" s="9" t="s">
        <v>27</v>
      </c>
      <c r="B25" s="10" t="s">
        <v>19</v>
      </c>
      <c r="C25" s="10" t="s">
        <v>21</v>
      </c>
      <c r="D25" s="10" t="s">
        <v>37</v>
      </c>
      <c r="E25" s="10" t="s">
        <v>28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11"/>
      <c r="X25" s="11"/>
      <c r="Y25" s="11"/>
      <c r="Z25" s="9" t="s">
        <v>27</v>
      </c>
      <c r="AA25" s="12">
        <v>26529.9</v>
      </c>
      <c r="AB25" s="12"/>
      <c r="AC25" s="12">
        <v>7.04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>
        <v>26471.4</v>
      </c>
      <c r="AP25" s="12"/>
      <c r="AQ25" s="12">
        <v>7.04</v>
      </c>
      <c r="AR25" s="12"/>
      <c r="AS25" s="12">
        <v>26464.36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>
        <v>27302.6</v>
      </c>
      <c r="BE25" s="12"/>
      <c r="BF25" s="12"/>
      <c r="BG25" s="12"/>
      <c r="BH25" s="12">
        <v>27302.6</v>
      </c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9" t="s">
        <v>27</v>
      </c>
      <c r="BT25" s="28">
        <f>BT26+BT35</f>
        <v>-35</v>
      </c>
      <c r="BU25" s="21">
        <f t="shared" si="0"/>
        <v>26494.9</v>
      </c>
    </row>
    <row r="26" spans="1:73" ht="51.4" customHeight="1">
      <c r="A26" s="9" t="s">
        <v>29</v>
      </c>
      <c r="B26" s="10" t="s">
        <v>19</v>
      </c>
      <c r="C26" s="10" t="s">
        <v>21</v>
      </c>
      <c r="D26" s="10" t="s">
        <v>37</v>
      </c>
      <c r="E26" s="10" t="s">
        <v>30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9" t="s">
        <v>29</v>
      </c>
      <c r="AA26" s="12">
        <v>5137.6400000000003</v>
      </c>
      <c r="AB26" s="12"/>
      <c r="AC26" s="12">
        <v>7.04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>
        <v>4247.6000000000004</v>
      </c>
      <c r="AP26" s="12"/>
      <c r="AQ26" s="12">
        <v>7.04</v>
      </c>
      <c r="AR26" s="12"/>
      <c r="AS26" s="12">
        <v>4240.5600000000004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>
        <v>4329.6000000000004</v>
      </c>
      <c r="BE26" s="12"/>
      <c r="BF26" s="12"/>
      <c r="BG26" s="12"/>
      <c r="BH26" s="12">
        <v>4329.6000000000004</v>
      </c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9" t="s">
        <v>29</v>
      </c>
      <c r="BT26" s="28">
        <f>BT27</f>
        <v>-35</v>
      </c>
      <c r="BU26" s="21">
        <f t="shared" si="0"/>
        <v>5102.6400000000003</v>
      </c>
    </row>
    <row r="27" spans="1:73" ht="34.15" customHeight="1">
      <c r="A27" s="9" t="s">
        <v>31</v>
      </c>
      <c r="B27" s="10" t="s">
        <v>19</v>
      </c>
      <c r="C27" s="10" t="s">
        <v>21</v>
      </c>
      <c r="D27" s="10" t="s">
        <v>37</v>
      </c>
      <c r="E27" s="10" t="s">
        <v>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31</v>
      </c>
      <c r="AA27" s="12">
        <v>5137.6400000000003</v>
      </c>
      <c r="AB27" s="12"/>
      <c r="AC27" s="12">
        <v>7.04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4247.6000000000004</v>
      </c>
      <c r="AP27" s="12"/>
      <c r="AQ27" s="12">
        <v>7.04</v>
      </c>
      <c r="AR27" s="12"/>
      <c r="AS27" s="12">
        <v>4240.5600000000004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>
        <v>4329.6000000000004</v>
      </c>
      <c r="BE27" s="12"/>
      <c r="BF27" s="12"/>
      <c r="BG27" s="12"/>
      <c r="BH27" s="12">
        <v>4329.6000000000004</v>
      </c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9" t="s">
        <v>31</v>
      </c>
      <c r="BT27" s="28">
        <f>BT28+BT31+BT33</f>
        <v>-35</v>
      </c>
      <c r="BU27" s="21">
        <f t="shared" si="0"/>
        <v>5102.6400000000003</v>
      </c>
    </row>
    <row r="28" spans="1:73" ht="34.15" customHeight="1">
      <c r="A28" s="9" t="s">
        <v>27</v>
      </c>
      <c r="B28" s="10" t="s">
        <v>19</v>
      </c>
      <c r="C28" s="10" t="s">
        <v>21</v>
      </c>
      <c r="D28" s="10" t="s">
        <v>37</v>
      </c>
      <c r="E28" s="10" t="s">
        <v>38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27</v>
      </c>
      <c r="AA28" s="12">
        <v>4980.6000000000004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>
        <v>4130.5600000000004</v>
      </c>
      <c r="AP28" s="12"/>
      <c r="AQ28" s="12"/>
      <c r="AR28" s="12"/>
      <c r="AS28" s="12">
        <v>4130.5600000000004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>
        <v>4219.6000000000004</v>
      </c>
      <c r="BE28" s="12"/>
      <c r="BF28" s="12"/>
      <c r="BG28" s="12"/>
      <c r="BH28" s="12">
        <v>4219.6000000000004</v>
      </c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9" t="s">
        <v>27</v>
      </c>
      <c r="BT28" s="28">
        <f>BT29+BT30</f>
        <v>-35</v>
      </c>
      <c r="BU28" s="21">
        <f t="shared" si="0"/>
        <v>4945.6000000000004</v>
      </c>
    </row>
    <row r="29" spans="1:73" ht="68.45" customHeight="1">
      <c r="A29" s="13" t="s">
        <v>39</v>
      </c>
      <c r="B29" s="14" t="s">
        <v>19</v>
      </c>
      <c r="C29" s="14" t="s">
        <v>21</v>
      </c>
      <c r="D29" s="14" t="s">
        <v>37</v>
      </c>
      <c r="E29" s="14" t="s">
        <v>38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9" t="s">
        <v>246</v>
      </c>
      <c r="U29" s="14"/>
      <c r="V29" s="15"/>
      <c r="W29" s="15"/>
      <c r="X29" s="15"/>
      <c r="Y29" s="15"/>
      <c r="Z29" s="13" t="s">
        <v>39</v>
      </c>
      <c r="AA29" s="16">
        <v>4678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>
        <v>3827.96</v>
      </c>
      <c r="AP29" s="16"/>
      <c r="AQ29" s="16"/>
      <c r="AR29" s="16"/>
      <c r="AS29" s="16">
        <v>3827.96</v>
      </c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>
        <v>3917</v>
      </c>
      <c r="BE29" s="16"/>
      <c r="BF29" s="16"/>
      <c r="BG29" s="16"/>
      <c r="BH29" s="16">
        <v>3917</v>
      </c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3" t="s">
        <v>39</v>
      </c>
      <c r="BT29" s="28">
        <v>165</v>
      </c>
      <c r="BU29" s="21">
        <f t="shared" si="0"/>
        <v>4843</v>
      </c>
    </row>
    <row r="30" spans="1:73" ht="34.15" customHeight="1">
      <c r="A30" s="13" t="s">
        <v>41</v>
      </c>
      <c r="B30" s="14" t="s">
        <v>19</v>
      </c>
      <c r="C30" s="14" t="s">
        <v>21</v>
      </c>
      <c r="D30" s="14" t="s">
        <v>37</v>
      </c>
      <c r="E30" s="14" t="s">
        <v>38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9" t="s">
        <v>247</v>
      </c>
      <c r="U30" s="14"/>
      <c r="V30" s="15"/>
      <c r="W30" s="15"/>
      <c r="X30" s="15"/>
      <c r="Y30" s="15"/>
      <c r="Z30" s="13" t="s">
        <v>41</v>
      </c>
      <c r="AA30" s="16">
        <v>302.60000000000002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>
        <v>302.60000000000002</v>
      </c>
      <c r="AP30" s="16"/>
      <c r="AQ30" s="16"/>
      <c r="AR30" s="16"/>
      <c r="AS30" s="16">
        <v>302.60000000000002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>
        <v>302.60000000000002</v>
      </c>
      <c r="BE30" s="16"/>
      <c r="BF30" s="16"/>
      <c r="BG30" s="16"/>
      <c r="BH30" s="16">
        <v>302.60000000000002</v>
      </c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3" t="s">
        <v>41</v>
      </c>
      <c r="BT30" s="28">
        <v>-200</v>
      </c>
      <c r="BU30" s="21">
        <f t="shared" si="0"/>
        <v>102.60000000000002</v>
      </c>
    </row>
    <row r="31" spans="1:73" ht="34.15" customHeight="1">
      <c r="A31" s="9" t="s">
        <v>42</v>
      </c>
      <c r="B31" s="10" t="s">
        <v>19</v>
      </c>
      <c r="C31" s="10" t="s">
        <v>21</v>
      </c>
      <c r="D31" s="10" t="s">
        <v>37</v>
      </c>
      <c r="E31" s="10" t="s">
        <v>43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 t="s">
        <v>42</v>
      </c>
      <c r="AA31" s="12">
        <v>150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v>110</v>
      </c>
      <c r="AP31" s="12"/>
      <c r="AQ31" s="12"/>
      <c r="AR31" s="12"/>
      <c r="AS31" s="12">
        <v>110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>
        <v>110</v>
      </c>
      <c r="BE31" s="12"/>
      <c r="BF31" s="12"/>
      <c r="BG31" s="12"/>
      <c r="BH31" s="12">
        <v>110</v>
      </c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9" t="s">
        <v>42</v>
      </c>
      <c r="BT31" s="28">
        <f>BT32</f>
        <v>0</v>
      </c>
      <c r="BU31" s="21">
        <f t="shared" si="0"/>
        <v>150</v>
      </c>
    </row>
    <row r="32" spans="1:73" ht="68.45" customHeight="1">
      <c r="A32" s="13" t="s">
        <v>39</v>
      </c>
      <c r="B32" s="14" t="s">
        <v>19</v>
      </c>
      <c r="C32" s="14" t="s">
        <v>21</v>
      </c>
      <c r="D32" s="14" t="s">
        <v>37</v>
      </c>
      <c r="E32" s="14" t="s">
        <v>43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9" t="s">
        <v>246</v>
      </c>
      <c r="U32" s="14"/>
      <c r="V32" s="15"/>
      <c r="W32" s="15"/>
      <c r="X32" s="15"/>
      <c r="Y32" s="15"/>
      <c r="Z32" s="13" t="s">
        <v>39</v>
      </c>
      <c r="AA32" s="16">
        <v>150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>
        <v>110</v>
      </c>
      <c r="AP32" s="16"/>
      <c r="AQ32" s="16"/>
      <c r="AR32" s="16"/>
      <c r="AS32" s="16">
        <v>110</v>
      </c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>
        <v>110</v>
      </c>
      <c r="BE32" s="16"/>
      <c r="BF32" s="16"/>
      <c r="BG32" s="16"/>
      <c r="BH32" s="16">
        <v>110</v>
      </c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3" t="s">
        <v>39</v>
      </c>
      <c r="BT32" s="28">
        <v>0</v>
      </c>
      <c r="BU32" s="21">
        <f t="shared" si="0"/>
        <v>150</v>
      </c>
    </row>
    <row r="33" spans="1:73" ht="51.4" customHeight="1">
      <c r="A33" s="9" t="s">
        <v>44</v>
      </c>
      <c r="B33" s="10" t="s">
        <v>19</v>
      </c>
      <c r="C33" s="10" t="s">
        <v>21</v>
      </c>
      <c r="D33" s="10" t="s">
        <v>37</v>
      </c>
      <c r="E33" s="10" t="s">
        <v>45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11"/>
      <c r="Z33" s="9" t="s">
        <v>44</v>
      </c>
      <c r="AA33" s="12">
        <v>7.04</v>
      </c>
      <c r="AB33" s="12"/>
      <c r="AC33" s="12">
        <v>7.04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>
        <v>7.04</v>
      </c>
      <c r="AP33" s="12"/>
      <c r="AQ33" s="12">
        <v>7.04</v>
      </c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9" t="s">
        <v>44</v>
      </c>
      <c r="BT33" s="28">
        <f>BT34</f>
        <v>0</v>
      </c>
      <c r="BU33" s="21">
        <f t="shared" si="0"/>
        <v>7.04</v>
      </c>
    </row>
    <row r="34" spans="1:73" ht="68.45" customHeight="1">
      <c r="A34" s="13" t="s">
        <v>39</v>
      </c>
      <c r="B34" s="14" t="s">
        <v>19</v>
      </c>
      <c r="C34" s="14" t="s">
        <v>21</v>
      </c>
      <c r="D34" s="14" t="s">
        <v>37</v>
      </c>
      <c r="E34" s="14" t="s">
        <v>45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9" t="s">
        <v>246</v>
      </c>
      <c r="U34" s="14"/>
      <c r="V34" s="15"/>
      <c r="W34" s="15"/>
      <c r="X34" s="15"/>
      <c r="Y34" s="15"/>
      <c r="Z34" s="13" t="s">
        <v>39</v>
      </c>
      <c r="AA34" s="16">
        <v>7.04</v>
      </c>
      <c r="AB34" s="16"/>
      <c r="AC34" s="16">
        <v>7.04</v>
      </c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>
        <v>7.04</v>
      </c>
      <c r="AP34" s="16"/>
      <c r="AQ34" s="16">
        <v>7.04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3" t="s">
        <v>39</v>
      </c>
      <c r="BT34" s="28">
        <v>0</v>
      </c>
      <c r="BU34" s="21">
        <f t="shared" si="0"/>
        <v>7.04</v>
      </c>
    </row>
    <row r="35" spans="1:73" ht="34.15" customHeight="1">
      <c r="A35" s="9" t="s">
        <v>46</v>
      </c>
      <c r="B35" s="10" t="s">
        <v>19</v>
      </c>
      <c r="C35" s="10" t="s">
        <v>21</v>
      </c>
      <c r="D35" s="10" t="s">
        <v>37</v>
      </c>
      <c r="E35" s="10" t="s">
        <v>47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46</v>
      </c>
      <c r="AA35" s="12">
        <v>21392.26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>
        <v>22223.8</v>
      </c>
      <c r="AP35" s="12"/>
      <c r="AQ35" s="12"/>
      <c r="AR35" s="12"/>
      <c r="AS35" s="12">
        <v>22223.8</v>
      </c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>
        <v>22973</v>
      </c>
      <c r="BE35" s="12"/>
      <c r="BF35" s="12"/>
      <c r="BG35" s="12"/>
      <c r="BH35" s="12">
        <v>22973</v>
      </c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9" t="s">
        <v>46</v>
      </c>
      <c r="BT35" s="28">
        <f>BT36+BT41</f>
        <v>0</v>
      </c>
      <c r="BU35" s="21">
        <f t="shared" si="0"/>
        <v>21392.26</v>
      </c>
    </row>
    <row r="36" spans="1:73" ht="34.15" customHeight="1">
      <c r="A36" s="9" t="s">
        <v>48</v>
      </c>
      <c r="B36" s="10" t="s">
        <v>19</v>
      </c>
      <c r="C36" s="10" t="s">
        <v>21</v>
      </c>
      <c r="D36" s="10" t="s">
        <v>37</v>
      </c>
      <c r="E36" s="10" t="s">
        <v>49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9" t="s">
        <v>48</v>
      </c>
      <c r="AA36" s="12">
        <v>16763.7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>
        <v>17441</v>
      </c>
      <c r="AP36" s="12"/>
      <c r="AQ36" s="12"/>
      <c r="AR36" s="12"/>
      <c r="AS36" s="12">
        <v>17441</v>
      </c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>
        <v>18020</v>
      </c>
      <c r="BE36" s="12"/>
      <c r="BF36" s="12"/>
      <c r="BG36" s="12"/>
      <c r="BH36" s="12">
        <v>18020</v>
      </c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9" t="s">
        <v>48</v>
      </c>
      <c r="BT36" s="28">
        <f>BT37+BT39</f>
        <v>540</v>
      </c>
      <c r="BU36" s="21">
        <f t="shared" si="0"/>
        <v>17303.7</v>
      </c>
    </row>
    <row r="37" spans="1:73" ht="34.15" customHeight="1">
      <c r="A37" s="9" t="s">
        <v>48</v>
      </c>
      <c r="B37" s="10" t="s">
        <v>19</v>
      </c>
      <c r="C37" s="10" t="s">
        <v>21</v>
      </c>
      <c r="D37" s="10" t="s">
        <v>37</v>
      </c>
      <c r="E37" s="10" t="s">
        <v>50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9" t="s">
        <v>48</v>
      </c>
      <c r="AA37" s="12">
        <v>14957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>
        <v>15563</v>
      </c>
      <c r="AP37" s="12"/>
      <c r="AQ37" s="12"/>
      <c r="AR37" s="12"/>
      <c r="AS37" s="12">
        <v>15563</v>
      </c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>
        <v>16060</v>
      </c>
      <c r="BE37" s="12"/>
      <c r="BF37" s="12"/>
      <c r="BG37" s="12"/>
      <c r="BH37" s="12">
        <v>16060</v>
      </c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9" t="s">
        <v>48</v>
      </c>
      <c r="BT37" s="28">
        <f>BT38</f>
        <v>520</v>
      </c>
      <c r="BU37" s="21">
        <f t="shared" si="0"/>
        <v>15477</v>
      </c>
    </row>
    <row r="38" spans="1:73" ht="51.4" customHeight="1">
      <c r="A38" s="13" t="s">
        <v>35</v>
      </c>
      <c r="B38" s="14" t="s">
        <v>19</v>
      </c>
      <c r="C38" s="14" t="s">
        <v>21</v>
      </c>
      <c r="D38" s="14" t="s">
        <v>37</v>
      </c>
      <c r="E38" s="14" t="s">
        <v>50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9" t="s">
        <v>245</v>
      </c>
      <c r="U38" s="14"/>
      <c r="V38" s="15"/>
      <c r="W38" s="15"/>
      <c r="X38" s="15"/>
      <c r="Y38" s="15"/>
      <c r="Z38" s="13" t="s">
        <v>35</v>
      </c>
      <c r="AA38" s="16">
        <v>14957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>
        <v>15563</v>
      </c>
      <c r="AP38" s="16"/>
      <c r="AQ38" s="16"/>
      <c r="AR38" s="16"/>
      <c r="AS38" s="16">
        <v>15563</v>
      </c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>
        <v>16060</v>
      </c>
      <c r="BE38" s="16"/>
      <c r="BF38" s="16"/>
      <c r="BG38" s="16"/>
      <c r="BH38" s="16">
        <v>16060</v>
      </c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3" t="s">
        <v>35</v>
      </c>
      <c r="BT38" s="28">
        <v>520</v>
      </c>
      <c r="BU38" s="21">
        <f t="shared" si="0"/>
        <v>15477</v>
      </c>
    </row>
    <row r="39" spans="1:73" ht="34.15" customHeight="1">
      <c r="A39" s="9" t="s">
        <v>51</v>
      </c>
      <c r="B39" s="10" t="s">
        <v>19</v>
      </c>
      <c r="C39" s="10" t="s">
        <v>21</v>
      </c>
      <c r="D39" s="10" t="s">
        <v>37</v>
      </c>
      <c r="E39" s="10" t="s">
        <v>52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9" t="s">
        <v>51</v>
      </c>
      <c r="AA39" s="12">
        <v>1806.7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>
        <v>1878</v>
      </c>
      <c r="AP39" s="12"/>
      <c r="AQ39" s="12"/>
      <c r="AR39" s="12"/>
      <c r="AS39" s="12">
        <v>1878</v>
      </c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>
        <v>1960</v>
      </c>
      <c r="BE39" s="12"/>
      <c r="BF39" s="12"/>
      <c r="BG39" s="12"/>
      <c r="BH39" s="12">
        <v>1960</v>
      </c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9" t="s">
        <v>51</v>
      </c>
      <c r="BT39" s="28">
        <f>BT40</f>
        <v>20</v>
      </c>
      <c r="BU39" s="21">
        <f t="shared" si="0"/>
        <v>1826.7</v>
      </c>
    </row>
    <row r="40" spans="1:73" ht="51.4" customHeight="1">
      <c r="A40" s="13" t="s">
        <v>35</v>
      </c>
      <c r="B40" s="14" t="s">
        <v>19</v>
      </c>
      <c r="C40" s="14" t="s">
        <v>21</v>
      </c>
      <c r="D40" s="14" t="s">
        <v>37</v>
      </c>
      <c r="E40" s="14" t="s">
        <v>52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9" t="s">
        <v>245</v>
      </c>
      <c r="U40" s="14"/>
      <c r="V40" s="15"/>
      <c r="W40" s="15"/>
      <c r="X40" s="15"/>
      <c r="Y40" s="15"/>
      <c r="Z40" s="13" t="s">
        <v>35</v>
      </c>
      <c r="AA40" s="16">
        <v>1806.7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>
        <v>1878</v>
      </c>
      <c r="AP40" s="16"/>
      <c r="AQ40" s="16"/>
      <c r="AR40" s="16"/>
      <c r="AS40" s="16">
        <v>1878</v>
      </c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>
        <v>1960</v>
      </c>
      <c r="BE40" s="16"/>
      <c r="BF40" s="16"/>
      <c r="BG40" s="16"/>
      <c r="BH40" s="16">
        <v>1960</v>
      </c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3" t="s">
        <v>35</v>
      </c>
      <c r="BT40" s="28">
        <v>20</v>
      </c>
      <c r="BU40" s="21">
        <f t="shared" si="0"/>
        <v>1826.7</v>
      </c>
    </row>
    <row r="41" spans="1:73" ht="68.45" customHeight="1">
      <c r="A41" s="9" t="s">
        <v>53</v>
      </c>
      <c r="B41" s="10" t="s">
        <v>19</v>
      </c>
      <c r="C41" s="10" t="s">
        <v>21</v>
      </c>
      <c r="D41" s="10" t="s">
        <v>37</v>
      </c>
      <c r="E41" s="10" t="s">
        <v>54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9" t="s">
        <v>53</v>
      </c>
      <c r="AA41" s="12">
        <v>4628.5600000000004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>
        <v>4782.8</v>
      </c>
      <c r="AP41" s="12"/>
      <c r="AQ41" s="12"/>
      <c r="AR41" s="12"/>
      <c r="AS41" s="12">
        <v>4782.8</v>
      </c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>
        <v>4953</v>
      </c>
      <c r="BE41" s="12"/>
      <c r="BF41" s="12"/>
      <c r="BG41" s="12"/>
      <c r="BH41" s="12">
        <v>4953</v>
      </c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9" t="s">
        <v>53</v>
      </c>
      <c r="BT41" s="28">
        <f>BT42</f>
        <v>-540</v>
      </c>
      <c r="BU41" s="21">
        <f t="shared" si="0"/>
        <v>4088.5600000000004</v>
      </c>
    </row>
    <row r="42" spans="1:73" ht="68.45" customHeight="1">
      <c r="A42" s="9" t="s">
        <v>53</v>
      </c>
      <c r="B42" s="10" t="s">
        <v>19</v>
      </c>
      <c r="C42" s="10" t="s">
        <v>21</v>
      </c>
      <c r="D42" s="10" t="s">
        <v>37</v>
      </c>
      <c r="E42" s="10" t="s">
        <v>55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9" t="s">
        <v>53</v>
      </c>
      <c r="AA42" s="12">
        <v>4628.5600000000004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>
        <v>4782.8</v>
      </c>
      <c r="AP42" s="12"/>
      <c r="AQ42" s="12"/>
      <c r="AR42" s="12"/>
      <c r="AS42" s="12">
        <v>4782.8</v>
      </c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>
        <v>4953</v>
      </c>
      <c r="BE42" s="12"/>
      <c r="BF42" s="12"/>
      <c r="BG42" s="12"/>
      <c r="BH42" s="12">
        <v>4953</v>
      </c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9" t="s">
        <v>53</v>
      </c>
      <c r="BT42" s="28">
        <f>BT43</f>
        <v>-540</v>
      </c>
      <c r="BU42" s="21">
        <f t="shared" si="0"/>
        <v>4088.5600000000004</v>
      </c>
    </row>
    <row r="43" spans="1:73" ht="51.4" customHeight="1">
      <c r="A43" s="13" t="s">
        <v>35</v>
      </c>
      <c r="B43" s="14" t="s">
        <v>19</v>
      </c>
      <c r="C43" s="14" t="s">
        <v>21</v>
      </c>
      <c r="D43" s="14" t="s">
        <v>37</v>
      </c>
      <c r="E43" s="14" t="s">
        <v>55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9" t="s">
        <v>245</v>
      </c>
      <c r="U43" s="14"/>
      <c r="V43" s="15"/>
      <c r="W43" s="15"/>
      <c r="X43" s="15"/>
      <c r="Y43" s="15"/>
      <c r="Z43" s="13" t="s">
        <v>35</v>
      </c>
      <c r="AA43" s="16">
        <v>4628.5600000000004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>
        <v>4782.8</v>
      </c>
      <c r="AP43" s="16"/>
      <c r="AQ43" s="16"/>
      <c r="AR43" s="16"/>
      <c r="AS43" s="16">
        <v>4782.8</v>
      </c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>
        <v>4953</v>
      </c>
      <c r="BE43" s="16"/>
      <c r="BF43" s="16"/>
      <c r="BG43" s="16"/>
      <c r="BH43" s="16">
        <v>4953</v>
      </c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3" t="s">
        <v>35</v>
      </c>
      <c r="BT43" s="28">
        <v>-540</v>
      </c>
      <c r="BU43" s="21">
        <f t="shared" si="0"/>
        <v>4088.5600000000004</v>
      </c>
    </row>
    <row r="44" spans="1:73" ht="85.5" customHeight="1">
      <c r="A44" s="8" t="s">
        <v>56</v>
      </c>
      <c r="B44" s="4" t="s">
        <v>19</v>
      </c>
      <c r="C44" s="4" t="s">
        <v>21</v>
      </c>
      <c r="D44" s="4" t="s">
        <v>57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8" t="s">
        <v>56</v>
      </c>
      <c r="AA44" s="7">
        <v>618.82000000000005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>
        <v>588.1</v>
      </c>
      <c r="AP44" s="7"/>
      <c r="AQ44" s="7"/>
      <c r="AR44" s="7"/>
      <c r="AS44" s="7">
        <v>588.1</v>
      </c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>
        <v>588.1</v>
      </c>
      <c r="BE44" s="7"/>
      <c r="BF44" s="7"/>
      <c r="BG44" s="7"/>
      <c r="BH44" s="7">
        <v>588.1</v>
      </c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8" t="s">
        <v>56</v>
      </c>
      <c r="BT44" s="29">
        <f>BT45</f>
        <v>0</v>
      </c>
      <c r="BU44" s="22">
        <f t="shared" si="0"/>
        <v>618.82000000000005</v>
      </c>
    </row>
    <row r="45" spans="1:73" ht="34.15" customHeight="1">
      <c r="A45" s="9" t="s">
        <v>25</v>
      </c>
      <c r="B45" s="10" t="s">
        <v>19</v>
      </c>
      <c r="C45" s="10" t="s">
        <v>21</v>
      </c>
      <c r="D45" s="10" t="s">
        <v>57</v>
      </c>
      <c r="E45" s="10" t="s">
        <v>26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25</v>
      </c>
      <c r="AA45" s="12">
        <v>618.82000000000005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>
        <v>588.1</v>
      </c>
      <c r="AP45" s="12"/>
      <c r="AQ45" s="12"/>
      <c r="AR45" s="12"/>
      <c r="AS45" s="12">
        <v>588.1</v>
      </c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>
        <v>588.1</v>
      </c>
      <c r="BE45" s="12"/>
      <c r="BF45" s="12"/>
      <c r="BG45" s="12"/>
      <c r="BH45" s="12">
        <v>588.1</v>
      </c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9" t="s">
        <v>25</v>
      </c>
      <c r="BT45" s="28">
        <f>BT46</f>
        <v>0</v>
      </c>
      <c r="BU45" s="21">
        <f t="shared" si="0"/>
        <v>618.82000000000005</v>
      </c>
    </row>
    <row r="46" spans="1:73" ht="34.15" customHeight="1">
      <c r="A46" s="9" t="s">
        <v>58</v>
      </c>
      <c r="B46" s="10" t="s">
        <v>19</v>
      </c>
      <c r="C46" s="10" t="s">
        <v>21</v>
      </c>
      <c r="D46" s="10" t="s">
        <v>57</v>
      </c>
      <c r="E46" s="10" t="s">
        <v>59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9" t="s">
        <v>58</v>
      </c>
      <c r="AA46" s="12">
        <v>618.82000000000005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588.1</v>
      </c>
      <c r="AP46" s="12"/>
      <c r="AQ46" s="12"/>
      <c r="AR46" s="12"/>
      <c r="AS46" s="12">
        <v>588.1</v>
      </c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>
        <v>588.1</v>
      </c>
      <c r="BE46" s="12"/>
      <c r="BF46" s="12"/>
      <c r="BG46" s="12"/>
      <c r="BH46" s="12">
        <v>588.1</v>
      </c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9" t="s">
        <v>58</v>
      </c>
      <c r="BT46" s="28">
        <f>BT47</f>
        <v>0</v>
      </c>
      <c r="BU46" s="21">
        <f t="shared" si="0"/>
        <v>618.82000000000005</v>
      </c>
    </row>
    <row r="47" spans="1:73" ht="34.15" customHeight="1">
      <c r="A47" s="9" t="s">
        <v>60</v>
      </c>
      <c r="B47" s="10" t="s">
        <v>19</v>
      </c>
      <c r="C47" s="10" t="s">
        <v>21</v>
      </c>
      <c r="D47" s="10" t="s">
        <v>57</v>
      </c>
      <c r="E47" s="10" t="s">
        <v>61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60</v>
      </c>
      <c r="AA47" s="12">
        <v>618.82000000000005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588.1</v>
      </c>
      <c r="AP47" s="12"/>
      <c r="AQ47" s="12"/>
      <c r="AR47" s="12"/>
      <c r="AS47" s="12">
        <v>588.1</v>
      </c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>
        <v>588.1</v>
      </c>
      <c r="BE47" s="12"/>
      <c r="BF47" s="12"/>
      <c r="BG47" s="12"/>
      <c r="BH47" s="12">
        <v>588.1</v>
      </c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9" t="s">
        <v>60</v>
      </c>
      <c r="BT47" s="28">
        <f>BT48</f>
        <v>0</v>
      </c>
      <c r="BU47" s="21">
        <f t="shared" si="0"/>
        <v>618.82000000000005</v>
      </c>
    </row>
    <row r="48" spans="1:73" ht="34.15" customHeight="1">
      <c r="A48" s="9" t="s">
        <v>62</v>
      </c>
      <c r="B48" s="10" t="s">
        <v>19</v>
      </c>
      <c r="C48" s="10" t="s">
        <v>21</v>
      </c>
      <c r="D48" s="10" t="s">
        <v>57</v>
      </c>
      <c r="E48" s="10" t="s">
        <v>63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9" t="s">
        <v>62</v>
      </c>
      <c r="AA48" s="12">
        <v>618.82000000000005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>
        <v>588.1</v>
      </c>
      <c r="AP48" s="12"/>
      <c r="AQ48" s="12"/>
      <c r="AR48" s="12"/>
      <c r="AS48" s="12">
        <v>588.1</v>
      </c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>
        <v>588.1</v>
      </c>
      <c r="BE48" s="12"/>
      <c r="BF48" s="12"/>
      <c r="BG48" s="12"/>
      <c r="BH48" s="12">
        <v>588.1</v>
      </c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9" t="s">
        <v>62</v>
      </c>
      <c r="BT48" s="28">
        <f>BT49+BT51+BT53</f>
        <v>0</v>
      </c>
      <c r="BU48" s="21">
        <f t="shared" si="0"/>
        <v>618.82000000000005</v>
      </c>
    </row>
    <row r="49" spans="1:73" ht="85.5" customHeight="1">
      <c r="A49" s="9" t="s">
        <v>64</v>
      </c>
      <c r="B49" s="10" t="s">
        <v>19</v>
      </c>
      <c r="C49" s="10" t="s">
        <v>21</v>
      </c>
      <c r="D49" s="10" t="s">
        <v>57</v>
      </c>
      <c r="E49" s="10" t="s">
        <v>65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9" t="s">
        <v>64</v>
      </c>
      <c r="AA49" s="12">
        <v>187.4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>
        <v>160</v>
      </c>
      <c r="AP49" s="12"/>
      <c r="AQ49" s="12"/>
      <c r="AR49" s="12"/>
      <c r="AS49" s="12">
        <v>160</v>
      </c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>
        <v>160</v>
      </c>
      <c r="BE49" s="12"/>
      <c r="BF49" s="12"/>
      <c r="BG49" s="12"/>
      <c r="BH49" s="12">
        <v>160</v>
      </c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9" t="s">
        <v>64</v>
      </c>
      <c r="BT49" s="28">
        <f>BT50</f>
        <v>0</v>
      </c>
      <c r="BU49" s="21">
        <f t="shared" si="0"/>
        <v>187.4</v>
      </c>
    </row>
    <row r="50" spans="1:73" ht="34.15" customHeight="1">
      <c r="A50" s="13" t="s">
        <v>66</v>
      </c>
      <c r="B50" s="14" t="s">
        <v>19</v>
      </c>
      <c r="C50" s="14" t="s">
        <v>21</v>
      </c>
      <c r="D50" s="14" t="s">
        <v>57</v>
      </c>
      <c r="E50" s="14" t="s">
        <v>65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9" t="s">
        <v>248</v>
      </c>
      <c r="U50" s="14"/>
      <c r="V50" s="15"/>
      <c r="W50" s="15"/>
      <c r="X50" s="15"/>
      <c r="Y50" s="15"/>
      <c r="Z50" s="13" t="s">
        <v>66</v>
      </c>
      <c r="AA50" s="16">
        <v>187.4</v>
      </c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>
        <v>160</v>
      </c>
      <c r="AP50" s="16"/>
      <c r="AQ50" s="16"/>
      <c r="AR50" s="16"/>
      <c r="AS50" s="16">
        <v>160</v>
      </c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>
        <v>160</v>
      </c>
      <c r="BE50" s="16"/>
      <c r="BF50" s="16"/>
      <c r="BG50" s="16"/>
      <c r="BH50" s="16">
        <v>160</v>
      </c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3" t="s">
        <v>66</v>
      </c>
      <c r="BT50" s="28">
        <v>0</v>
      </c>
      <c r="BU50" s="21">
        <f t="shared" si="0"/>
        <v>187.4</v>
      </c>
    </row>
    <row r="51" spans="1:73" ht="85.5" customHeight="1">
      <c r="A51" s="9" t="s">
        <v>67</v>
      </c>
      <c r="B51" s="10" t="s">
        <v>19</v>
      </c>
      <c r="C51" s="10" t="s">
        <v>21</v>
      </c>
      <c r="D51" s="10" t="s">
        <v>57</v>
      </c>
      <c r="E51" s="10" t="s">
        <v>68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67</v>
      </c>
      <c r="AA51" s="12">
        <v>195.02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>
        <v>155.6</v>
      </c>
      <c r="AP51" s="12"/>
      <c r="AQ51" s="12"/>
      <c r="AR51" s="12"/>
      <c r="AS51" s="12">
        <v>155.6</v>
      </c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>
        <v>155.6</v>
      </c>
      <c r="BE51" s="12"/>
      <c r="BF51" s="12"/>
      <c r="BG51" s="12"/>
      <c r="BH51" s="12">
        <v>155.6</v>
      </c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9" t="s">
        <v>67</v>
      </c>
      <c r="BT51" s="28">
        <f>BT52</f>
        <v>0</v>
      </c>
      <c r="BU51" s="21">
        <f t="shared" si="0"/>
        <v>195.02</v>
      </c>
    </row>
    <row r="52" spans="1:73" ht="34.15" customHeight="1">
      <c r="A52" s="13" t="s">
        <v>66</v>
      </c>
      <c r="B52" s="14" t="s">
        <v>19</v>
      </c>
      <c r="C52" s="14" t="s">
        <v>21</v>
      </c>
      <c r="D52" s="14" t="s">
        <v>57</v>
      </c>
      <c r="E52" s="14" t="s">
        <v>68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9" t="s">
        <v>248</v>
      </c>
      <c r="U52" s="14"/>
      <c r="V52" s="15"/>
      <c r="W52" s="15"/>
      <c r="X52" s="15"/>
      <c r="Y52" s="15"/>
      <c r="Z52" s="13" t="s">
        <v>66</v>
      </c>
      <c r="AA52" s="16">
        <v>195.02</v>
      </c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>
        <v>155.6</v>
      </c>
      <c r="AP52" s="16"/>
      <c r="AQ52" s="16"/>
      <c r="AR52" s="16"/>
      <c r="AS52" s="16">
        <v>155.6</v>
      </c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>
        <v>155.6</v>
      </c>
      <c r="BE52" s="16"/>
      <c r="BF52" s="16"/>
      <c r="BG52" s="16"/>
      <c r="BH52" s="16">
        <v>155.6</v>
      </c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3" t="s">
        <v>66</v>
      </c>
      <c r="BT52" s="28">
        <v>0</v>
      </c>
      <c r="BU52" s="21">
        <f t="shared" si="0"/>
        <v>195.02</v>
      </c>
    </row>
    <row r="53" spans="1:73" ht="119.65" customHeight="1">
      <c r="A53" s="9" t="s">
        <v>69</v>
      </c>
      <c r="B53" s="10" t="s">
        <v>19</v>
      </c>
      <c r="C53" s="10" t="s">
        <v>21</v>
      </c>
      <c r="D53" s="10" t="s">
        <v>57</v>
      </c>
      <c r="E53" s="10" t="s">
        <v>70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69</v>
      </c>
      <c r="AA53" s="12">
        <v>236.4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>
        <v>272.5</v>
      </c>
      <c r="AP53" s="12"/>
      <c r="AQ53" s="12"/>
      <c r="AR53" s="12"/>
      <c r="AS53" s="12">
        <v>272.5</v>
      </c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>
        <v>272.5</v>
      </c>
      <c r="BE53" s="12"/>
      <c r="BF53" s="12"/>
      <c r="BG53" s="12"/>
      <c r="BH53" s="12">
        <v>272.5</v>
      </c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9" t="s">
        <v>69</v>
      </c>
      <c r="BT53" s="28">
        <f>BT54</f>
        <v>0</v>
      </c>
      <c r="BU53" s="21">
        <f t="shared" si="0"/>
        <v>236.4</v>
      </c>
    </row>
    <row r="54" spans="1:73" ht="34.15" customHeight="1">
      <c r="A54" s="13" t="s">
        <v>66</v>
      </c>
      <c r="B54" s="14" t="s">
        <v>19</v>
      </c>
      <c r="C54" s="14" t="s">
        <v>21</v>
      </c>
      <c r="D54" s="14" t="s">
        <v>57</v>
      </c>
      <c r="E54" s="14" t="s">
        <v>70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9" t="s">
        <v>248</v>
      </c>
      <c r="U54" s="14"/>
      <c r="V54" s="15"/>
      <c r="W54" s="15"/>
      <c r="X54" s="15"/>
      <c r="Y54" s="15"/>
      <c r="Z54" s="13" t="s">
        <v>66</v>
      </c>
      <c r="AA54" s="16">
        <v>236.4</v>
      </c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>
        <v>272.5</v>
      </c>
      <c r="AP54" s="16"/>
      <c r="AQ54" s="16"/>
      <c r="AR54" s="16"/>
      <c r="AS54" s="16">
        <v>272.5</v>
      </c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>
        <v>272.5</v>
      </c>
      <c r="BE54" s="16"/>
      <c r="BF54" s="16"/>
      <c r="BG54" s="16"/>
      <c r="BH54" s="16">
        <v>272.5</v>
      </c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3" t="s">
        <v>66</v>
      </c>
      <c r="BT54" s="28">
        <v>0</v>
      </c>
      <c r="BU54" s="21">
        <f t="shared" si="0"/>
        <v>236.4</v>
      </c>
    </row>
    <row r="55" spans="1:73" ht="17.100000000000001" customHeight="1">
      <c r="A55" s="8" t="s">
        <v>71</v>
      </c>
      <c r="B55" s="4" t="s">
        <v>19</v>
      </c>
      <c r="C55" s="4" t="s">
        <v>21</v>
      </c>
      <c r="D55" s="4" t="s">
        <v>72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  <c r="W55" s="6"/>
      <c r="X55" s="6"/>
      <c r="Y55" s="6"/>
      <c r="Z55" s="8" t="s">
        <v>71</v>
      </c>
      <c r="AA55" s="7">
        <v>100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>
        <v>100</v>
      </c>
      <c r="AP55" s="7"/>
      <c r="AQ55" s="7"/>
      <c r="AR55" s="7"/>
      <c r="AS55" s="7">
        <v>100</v>
      </c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>
        <v>100</v>
      </c>
      <c r="BE55" s="7"/>
      <c r="BF55" s="7"/>
      <c r="BG55" s="7"/>
      <c r="BH55" s="7">
        <v>100</v>
      </c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8" t="s">
        <v>71</v>
      </c>
      <c r="BT55" s="29">
        <f t="shared" ref="BT55:BT60" si="1">BT56</f>
        <v>0</v>
      </c>
      <c r="BU55" s="22">
        <f t="shared" si="0"/>
        <v>100</v>
      </c>
    </row>
    <row r="56" spans="1:73" ht="34.15" customHeight="1">
      <c r="A56" s="9" t="s">
        <v>25</v>
      </c>
      <c r="B56" s="10" t="s">
        <v>19</v>
      </c>
      <c r="C56" s="10" t="s">
        <v>21</v>
      </c>
      <c r="D56" s="10" t="s">
        <v>72</v>
      </c>
      <c r="E56" s="10" t="s">
        <v>26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25</v>
      </c>
      <c r="AA56" s="12">
        <v>100</v>
      </c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>
        <v>100</v>
      </c>
      <c r="AP56" s="12"/>
      <c r="AQ56" s="12"/>
      <c r="AR56" s="12"/>
      <c r="AS56" s="12">
        <v>100</v>
      </c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>
        <v>100</v>
      </c>
      <c r="BE56" s="12"/>
      <c r="BF56" s="12"/>
      <c r="BG56" s="12"/>
      <c r="BH56" s="12">
        <v>100</v>
      </c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9" t="s">
        <v>25</v>
      </c>
      <c r="BT56" s="28">
        <f t="shared" si="1"/>
        <v>0</v>
      </c>
      <c r="BU56" s="21">
        <f t="shared" si="0"/>
        <v>100</v>
      </c>
    </row>
    <row r="57" spans="1:73" ht="34.15" customHeight="1">
      <c r="A57" s="9" t="s">
        <v>58</v>
      </c>
      <c r="B57" s="10" t="s">
        <v>19</v>
      </c>
      <c r="C57" s="10" t="s">
        <v>21</v>
      </c>
      <c r="D57" s="10" t="s">
        <v>72</v>
      </c>
      <c r="E57" s="10" t="s">
        <v>59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1"/>
      <c r="X57" s="11"/>
      <c r="Y57" s="11"/>
      <c r="Z57" s="9" t="s">
        <v>58</v>
      </c>
      <c r="AA57" s="12">
        <v>100</v>
      </c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>
        <v>100</v>
      </c>
      <c r="AP57" s="12"/>
      <c r="AQ57" s="12"/>
      <c r="AR57" s="12"/>
      <c r="AS57" s="12">
        <v>100</v>
      </c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>
        <v>100</v>
      </c>
      <c r="BE57" s="12"/>
      <c r="BF57" s="12"/>
      <c r="BG57" s="12"/>
      <c r="BH57" s="12">
        <v>100</v>
      </c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9" t="s">
        <v>58</v>
      </c>
      <c r="BT57" s="28">
        <f t="shared" si="1"/>
        <v>0</v>
      </c>
      <c r="BU57" s="21">
        <f t="shared" si="0"/>
        <v>100</v>
      </c>
    </row>
    <row r="58" spans="1:73" ht="34.15" customHeight="1">
      <c r="A58" s="9" t="s">
        <v>60</v>
      </c>
      <c r="B58" s="10" t="s">
        <v>19</v>
      </c>
      <c r="C58" s="10" t="s">
        <v>21</v>
      </c>
      <c r="D58" s="10" t="s">
        <v>72</v>
      </c>
      <c r="E58" s="10" t="s">
        <v>61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1"/>
      <c r="W58" s="11"/>
      <c r="X58" s="11"/>
      <c r="Y58" s="11"/>
      <c r="Z58" s="9" t="s">
        <v>60</v>
      </c>
      <c r="AA58" s="12">
        <v>100</v>
      </c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>
        <v>100</v>
      </c>
      <c r="AP58" s="12"/>
      <c r="AQ58" s="12"/>
      <c r="AR58" s="12"/>
      <c r="AS58" s="12">
        <v>100</v>
      </c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>
        <v>100</v>
      </c>
      <c r="BE58" s="12"/>
      <c r="BF58" s="12"/>
      <c r="BG58" s="12"/>
      <c r="BH58" s="12">
        <v>100</v>
      </c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9" t="s">
        <v>60</v>
      </c>
      <c r="BT58" s="28">
        <f t="shared" si="1"/>
        <v>0</v>
      </c>
      <c r="BU58" s="21">
        <f t="shared" si="0"/>
        <v>100</v>
      </c>
    </row>
    <row r="59" spans="1:73" ht="34.15" customHeight="1">
      <c r="A59" s="9" t="s">
        <v>73</v>
      </c>
      <c r="B59" s="10" t="s">
        <v>19</v>
      </c>
      <c r="C59" s="10" t="s">
        <v>21</v>
      </c>
      <c r="D59" s="10" t="s">
        <v>72</v>
      </c>
      <c r="E59" s="10" t="s">
        <v>74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73</v>
      </c>
      <c r="AA59" s="12">
        <v>100</v>
      </c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>
        <v>100</v>
      </c>
      <c r="AP59" s="12"/>
      <c r="AQ59" s="12"/>
      <c r="AR59" s="12"/>
      <c r="AS59" s="12">
        <v>100</v>
      </c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>
        <v>100</v>
      </c>
      <c r="BE59" s="12"/>
      <c r="BF59" s="12"/>
      <c r="BG59" s="12"/>
      <c r="BH59" s="12">
        <v>100</v>
      </c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9" t="s">
        <v>73</v>
      </c>
      <c r="BT59" s="28">
        <f t="shared" si="1"/>
        <v>0</v>
      </c>
      <c r="BU59" s="21">
        <f t="shared" si="0"/>
        <v>100</v>
      </c>
    </row>
    <row r="60" spans="1:73" ht="34.15" customHeight="1">
      <c r="A60" s="9" t="s">
        <v>75</v>
      </c>
      <c r="B60" s="10" t="s">
        <v>19</v>
      </c>
      <c r="C60" s="10" t="s">
        <v>21</v>
      </c>
      <c r="D60" s="10" t="s">
        <v>72</v>
      </c>
      <c r="E60" s="10" t="s">
        <v>76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11"/>
      <c r="X60" s="11"/>
      <c r="Y60" s="11"/>
      <c r="Z60" s="9" t="s">
        <v>75</v>
      </c>
      <c r="AA60" s="12">
        <v>100</v>
      </c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>
        <v>100</v>
      </c>
      <c r="AP60" s="12"/>
      <c r="AQ60" s="12"/>
      <c r="AR60" s="12"/>
      <c r="AS60" s="12">
        <v>100</v>
      </c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>
        <v>100</v>
      </c>
      <c r="BE60" s="12"/>
      <c r="BF60" s="12"/>
      <c r="BG60" s="12"/>
      <c r="BH60" s="12">
        <v>100</v>
      </c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9" t="s">
        <v>75</v>
      </c>
      <c r="BT60" s="28">
        <f t="shared" si="1"/>
        <v>0</v>
      </c>
      <c r="BU60" s="21">
        <f t="shared" si="0"/>
        <v>100</v>
      </c>
    </row>
    <row r="61" spans="1:73" ht="34.15" customHeight="1">
      <c r="A61" s="13" t="s">
        <v>77</v>
      </c>
      <c r="B61" s="14" t="s">
        <v>19</v>
      </c>
      <c r="C61" s="14" t="s">
        <v>21</v>
      </c>
      <c r="D61" s="14" t="s">
        <v>72</v>
      </c>
      <c r="E61" s="14" t="s">
        <v>76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9" t="s">
        <v>247</v>
      </c>
      <c r="U61" s="14"/>
      <c r="V61" s="15"/>
      <c r="W61" s="15"/>
      <c r="X61" s="15"/>
      <c r="Y61" s="15"/>
      <c r="Z61" s="13" t="s">
        <v>77</v>
      </c>
      <c r="AA61" s="16">
        <v>100</v>
      </c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>
        <v>100</v>
      </c>
      <c r="AP61" s="16"/>
      <c r="AQ61" s="16"/>
      <c r="AR61" s="16"/>
      <c r="AS61" s="16">
        <v>100</v>
      </c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>
        <v>100</v>
      </c>
      <c r="BE61" s="16"/>
      <c r="BF61" s="16"/>
      <c r="BG61" s="16"/>
      <c r="BH61" s="16">
        <v>100</v>
      </c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3" t="s">
        <v>77</v>
      </c>
      <c r="BT61" s="28">
        <v>0</v>
      </c>
      <c r="BU61" s="21">
        <f t="shared" si="0"/>
        <v>100</v>
      </c>
    </row>
    <row r="62" spans="1:73" ht="34.15" customHeight="1">
      <c r="A62" s="8" t="s">
        <v>78</v>
      </c>
      <c r="B62" s="4" t="s">
        <v>19</v>
      </c>
      <c r="C62" s="4" t="s">
        <v>21</v>
      </c>
      <c r="D62" s="4" t="s">
        <v>79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8" t="s">
        <v>78</v>
      </c>
      <c r="AA62" s="7">
        <v>2495.4</v>
      </c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>
        <v>930</v>
      </c>
      <c r="AP62" s="7"/>
      <c r="AQ62" s="7"/>
      <c r="AR62" s="7"/>
      <c r="AS62" s="7">
        <v>930</v>
      </c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>
        <v>890</v>
      </c>
      <c r="BE62" s="7"/>
      <c r="BF62" s="7"/>
      <c r="BG62" s="7"/>
      <c r="BH62" s="7">
        <v>890</v>
      </c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8" t="s">
        <v>78</v>
      </c>
      <c r="BT62" s="29">
        <f>BT63</f>
        <v>0</v>
      </c>
      <c r="BU62" s="22">
        <f t="shared" si="0"/>
        <v>2495.4</v>
      </c>
    </row>
    <row r="63" spans="1:73" ht="34.15" customHeight="1">
      <c r="A63" s="9" t="s">
        <v>25</v>
      </c>
      <c r="B63" s="10" t="s">
        <v>19</v>
      </c>
      <c r="C63" s="10" t="s">
        <v>21</v>
      </c>
      <c r="D63" s="10" t="s">
        <v>79</v>
      </c>
      <c r="E63" s="10" t="s">
        <v>26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/>
      <c r="W63" s="11"/>
      <c r="X63" s="11"/>
      <c r="Y63" s="11"/>
      <c r="Z63" s="9" t="s">
        <v>25</v>
      </c>
      <c r="AA63" s="12">
        <v>2495.4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>
        <v>930</v>
      </c>
      <c r="AP63" s="12"/>
      <c r="AQ63" s="12"/>
      <c r="AR63" s="12"/>
      <c r="AS63" s="12">
        <v>930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>
        <v>890</v>
      </c>
      <c r="BE63" s="12"/>
      <c r="BF63" s="12"/>
      <c r="BG63" s="12"/>
      <c r="BH63" s="12">
        <v>890</v>
      </c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9" t="s">
        <v>25</v>
      </c>
      <c r="BT63" s="28">
        <f>BT64</f>
        <v>0</v>
      </c>
      <c r="BU63" s="21">
        <f t="shared" si="0"/>
        <v>2495.4</v>
      </c>
    </row>
    <row r="64" spans="1:73" ht="34.15" customHeight="1">
      <c r="A64" s="9" t="s">
        <v>58</v>
      </c>
      <c r="B64" s="10" t="s">
        <v>19</v>
      </c>
      <c r="C64" s="10" t="s">
        <v>21</v>
      </c>
      <c r="D64" s="10" t="s">
        <v>79</v>
      </c>
      <c r="E64" s="10" t="s">
        <v>59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58</v>
      </c>
      <c r="AA64" s="12">
        <v>2495.4</v>
      </c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>
        <v>930</v>
      </c>
      <c r="AP64" s="12"/>
      <c r="AQ64" s="12"/>
      <c r="AR64" s="12"/>
      <c r="AS64" s="12">
        <v>930</v>
      </c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>
        <v>890</v>
      </c>
      <c r="BE64" s="12"/>
      <c r="BF64" s="12"/>
      <c r="BG64" s="12"/>
      <c r="BH64" s="12">
        <v>890</v>
      </c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9" t="s">
        <v>58</v>
      </c>
      <c r="BT64" s="28">
        <f>BT65</f>
        <v>0</v>
      </c>
      <c r="BU64" s="21">
        <f t="shared" si="0"/>
        <v>2495.4</v>
      </c>
    </row>
    <row r="65" spans="1:73" ht="34.15" customHeight="1">
      <c r="A65" s="9" t="s">
        <v>60</v>
      </c>
      <c r="B65" s="10" t="s">
        <v>19</v>
      </c>
      <c r="C65" s="10" t="s">
        <v>21</v>
      </c>
      <c r="D65" s="10" t="s">
        <v>79</v>
      </c>
      <c r="E65" s="10" t="s">
        <v>61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1"/>
      <c r="W65" s="11"/>
      <c r="X65" s="11"/>
      <c r="Y65" s="11"/>
      <c r="Z65" s="9" t="s">
        <v>60</v>
      </c>
      <c r="AA65" s="12">
        <v>2495.4</v>
      </c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>
        <v>930</v>
      </c>
      <c r="AP65" s="12"/>
      <c r="AQ65" s="12"/>
      <c r="AR65" s="12"/>
      <c r="AS65" s="12">
        <v>930</v>
      </c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>
        <v>890</v>
      </c>
      <c r="BE65" s="12"/>
      <c r="BF65" s="12"/>
      <c r="BG65" s="12"/>
      <c r="BH65" s="12">
        <v>890</v>
      </c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9" t="s">
        <v>60</v>
      </c>
      <c r="BT65" s="28">
        <f>BT66</f>
        <v>0</v>
      </c>
      <c r="BU65" s="21">
        <f t="shared" si="0"/>
        <v>2495.4</v>
      </c>
    </row>
    <row r="66" spans="1:73" ht="34.15" customHeight="1">
      <c r="A66" s="9" t="s">
        <v>73</v>
      </c>
      <c r="B66" s="10" t="s">
        <v>19</v>
      </c>
      <c r="C66" s="10" t="s">
        <v>21</v>
      </c>
      <c r="D66" s="10" t="s">
        <v>79</v>
      </c>
      <c r="E66" s="10" t="s">
        <v>74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73</v>
      </c>
      <c r="AA66" s="12">
        <v>2495.4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>
        <v>930</v>
      </c>
      <c r="AP66" s="12"/>
      <c r="AQ66" s="12"/>
      <c r="AR66" s="12"/>
      <c r="AS66" s="12">
        <v>930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>
        <v>890</v>
      </c>
      <c r="BE66" s="12"/>
      <c r="BF66" s="12"/>
      <c r="BG66" s="12"/>
      <c r="BH66" s="12">
        <v>890</v>
      </c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9" t="s">
        <v>73</v>
      </c>
      <c r="BT66" s="28">
        <f>BT67+BT70</f>
        <v>0</v>
      </c>
      <c r="BU66" s="21">
        <f t="shared" si="0"/>
        <v>2495.4</v>
      </c>
    </row>
    <row r="67" spans="1:73" ht="34.15" customHeight="1">
      <c r="A67" s="9" t="s">
        <v>80</v>
      </c>
      <c r="B67" s="10" t="s">
        <v>19</v>
      </c>
      <c r="C67" s="10" t="s">
        <v>21</v>
      </c>
      <c r="D67" s="10" t="s">
        <v>79</v>
      </c>
      <c r="E67" s="10" t="s">
        <v>81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80</v>
      </c>
      <c r="AA67" s="12">
        <v>1345.4</v>
      </c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>
        <v>330</v>
      </c>
      <c r="AP67" s="12"/>
      <c r="AQ67" s="12"/>
      <c r="AR67" s="12"/>
      <c r="AS67" s="12">
        <v>330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>
        <v>280</v>
      </c>
      <c r="BE67" s="12"/>
      <c r="BF67" s="12"/>
      <c r="BG67" s="12"/>
      <c r="BH67" s="12">
        <v>280</v>
      </c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9" t="s">
        <v>80</v>
      </c>
      <c r="BT67" s="28">
        <f>BT68+BT69</f>
        <v>349.81</v>
      </c>
      <c r="BU67" s="21">
        <f t="shared" si="0"/>
        <v>1695.21</v>
      </c>
    </row>
    <row r="68" spans="1:73" ht="68.45" customHeight="1">
      <c r="A68" s="13" t="s">
        <v>39</v>
      </c>
      <c r="B68" s="14" t="s">
        <v>19</v>
      </c>
      <c r="C68" s="14" t="s">
        <v>21</v>
      </c>
      <c r="D68" s="14" t="s">
        <v>79</v>
      </c>
      <c r="E68" s="14" t="s">
        <v>81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9" t="s">
        <v>246</v>
      </c>
      <c r="U68" s="14"/>
      <c r="V68" s="15"/>
      <c r="W68" s="15"/>
      <c r="X68" s="15"/>
      <c r="Y68" s="15"/>
      <c r="Z68" s="13" t="s">
        <v>39</v>
      </c>
      <c r="AA68" s="16">
        <v>200</v>
      </c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>
        <v>170</v>
      </c>
      <c r="AP68" s="16"/>
      <c r="AQ68" s="16"/>
      <c r="AR68" s="16"/>
      <c r="AS68" s="16">
        <v>170</v>
      </c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>
        <v>170</v>
      </c>
      <c r="BE68" s="16"/>
      <c r="BF68" s="16"/>
      <c r="BG68" s="16"/>
      <c r="BH68" s="16">
        <v>170</v>
      </c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3" t="s">
        <v>39</v>
      </c>
      <c r="BT68" s="28">
        <v>0</v>
      </c>
      <c r="BU68" s="21">
        <f t="shared" si="0"/>
        <v>200</v>
      </c>
    </row>
    <row r="69" spans="1:73" ht="34.15" customHeight="1">
      <c r="A69" s="13" t="s">
        <v>41</v>
      </c>
      <c r="B69" s="14" t="s">
        <v>19</v>
      </c>
      <c r="C69" s="14" t="s">
        <v>21</v>
      </c>
      <c r="D69" s="14" t="s">
        <v>79</v>
      </c>
      <c r="E69" s="14" t="s">
        <v>81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9" t="s">
        <v>247</v>
      </c>
      <c r="U69" s="14"/>
      <c r="V69" s="15"/>
      <c r="W69" s="15"/>
      <c r="X69" s="15"/>
      <c r="Y69" s="15"/>
      <c r="Z69" s="13" t="s">
        <v>41</v>
      </c>
      <c r="AA69" s="16">
        <v>1145.4000000000001</v>
      </c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>
        <v>160</v>
      </c>
      <c r="AP69" s="16"/>
      <c r="AQ69" s="16"/>
      <c r="AR69" s="16"/>
      <c r="AS69" s="16">
        <v>160</v>
      </c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>
        <v>110</v>
      </c>
      <c r="BE69" s="16"/>
      <c r="BF69" s="16"/>
      <c r="BG69" s="16"/>
      <c r="BH69" s="16">
        <v>110</v>
      </c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3" t="s">
        <v>41</v>
      </c>
      <c r="BT69" s="28">
        <f>310+39.81</f>
        <v>349.81</v>
      </c>
      <c r="BU69" s="21">
        <f t="shared" si="0"/>
        <v>1495.21</v>
      </c>
    </row>
    <row r="70" spans="1:73" ht="102.6" customHeight="1">
      <c r="A70" s="9" t="s">
        <v>82</v>
      </c>
      <c r="B70" s="10" t="s">
        <v>19</v>
      </c>
      <c r="C70" s="10" t="s">
        <v>21</v>
      </c>
      <c r="D70" s="10" t="s">
        <v>79</v>
      </c>
      <c r="E70" s="10" t="s">
        <v>83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1"/>
      <c r="W70" s="11"/>
      <c r="X70" s="11"/>
      <c r="Y70" s="11"/>
      <c r="Z70" s="9" t="s">
        <v>82</v>
      </c>
      <c r="AA70" s="12">
        <v>1150</v>
      </c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>
        <v>600</v>
      </c>
      <c r="AP70" s="12"/>
      <c r="AQ70" s="12"/>
      <c r="AR70" s="12"/>
      <c r="AS70" s="12">
        <v>600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>
        <v>610</v>
      </c>
      <c r="BE70" s="12"/>
      <c r="BF70" s="12"/>
      <c r="BG70" s="12"/>
      <c r="BH70" s="12">
        <v>610</v>
      </c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9" t="s">
        <v>82</v>
      </c>
      <c r="BT70" s="28">
        <f>BT71</f>
        <v>-349.81</v>
      </c>
      <c r="BU70" s="21">
        <f t="shared" si="0"/>
        <v>800.19</v>
      </c>
    </row>
    <row r="71" spans="1:73" ht="68.45" customHeight="1">
      <c r="A71" s="13" t="s">
        <v>39</v>
      </c>
      <c r="B71" s="14" t="s">
        <v>19</v>
      </c>
      <c r="C71" s="14" t="s">
        <v>21</v>
      </c>
      <c r="D71" s="14" t="s">
        <v>79</v>
      </c>
      <c r="E71" s="14" t="s">
        <v>83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9" t="s">
        <v>246</v>
      </c>
      <c r="U71" s="14"/>
      <c r="V71" s="15"/>
      <c r="W71" s="15"/>
      <c r="X71" s="15"/>
      <c r="Y71" s="15"/>
      <c r="Z71" s="13" t="s">
        <v>39</v>
      </c>
      <c r="AA71" s="16">
        <v>1150</v>
      </c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>
        <v>600</v>
      </c>
      <c r="AP71" s="16"/>
      <c r="AQ71" s="16"/>
      <c r="AR71" s="16"/>
      <c r="AS71" s="16">
        <v>600</v>
      </c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>
        <v>610</v>
      </c>
      <c r="BE71" s="16"/>
      <c r="BF71" s="16"/>
      <c r="BG71" s="16"/>
      <c r="BH71" s="16">
        <v>610</v>
      </c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3" t="s">
        <v>39</v>
      </c>
      <c r="BT71" s="28">
        <f>-310-39.81</f>
        <v>-349.81</v>
      </c>
      <c r="BU71" s="21">
        <f t="shared" si="0"/>
        <v>800.19</v>
      </c>
    </row>
    <row r="72" spans="1:73" ht="17.100000000000001" customHeight="1">
      <c r="A72" s="8" t="s">
        <v>84</v>
      </c>
      <c r="B72" s="4" t="s">
        <v>19</v>
      </c>
      <c r="C72" s="4" t="s">
        <v>85</v>
      </c>
      <c r="D72" s="4" t="s">
        <v>22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8" t="s">
        <v>84</v>
      </c>
      <c r="AA72" s="7">
        <v>892</v>
      </c>
      <c r="AB72" s="7">
        <v>892</v>
      </c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>
        <v>892</v>
      </c>
      <c r="AP72" s="7">
        <v>892</v>
      </c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8" t="s">
        <v>84</v>
      </c>
      <c r="BT72" s="29">
        <f t="shared" ref="BT72:BT77" si="2">BT73</f>
        <v>-23.2</v>
      </c>
      <c r="BU72" s="22">
        <f t="shared" si="0"/>
        <v>868.8</v>
      </c>
    </row>
    <row r="73" spans="1:73" ht="34.15" customHeight="1">
      <c r="A73" s="8" t="s">
        <v>86</v>
      </c>
      <c r="B73" s="4" t="s">
        <v>19</v>
      </c>
      <c r="C73" s="4" t="s">
        <v>85</v>
      </c>
      <c r="D73" s="4" t="s">
        <v>24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8" t="s">
        <v>86</v>
      </c>
      <c r="AA73" s="7">
        <v>892</v>
      </c>
      <c r="AB73" s="7">
        <v>892</v>
      </c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>
        <v>892</v>
      </c>
      <c r="AP73" s="7">
        <v>892</v>
      </c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8" t="s">
        <v>86</v>
      </c>
      <c r="BT73" s="29">
        <f t="shared" si="2"/>
        <v>-23.2</v>
      </c>
      <c r="BU73" s="22">
        <f t="shared" si="0"/>
        <v>868.8</v>
      </c>
    </row>
    <row r="74" spans="1:73" ht="34.15" customHeight="1">
      <c r="A74" s="9" t="s">
        <v>25</v>
      </c>
      <c r="B74" s="10" t="s">
        <v>19</v>
      </c>
      <c r="C74" s="10" t="s">
        <v>85</v>
      </c>
      <c r="D74" s="10" t="s">
        <v>24</v>
      </c>
      <c r="E74" s="10" t="s">
        <v>26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25</v>
      </c>
      <c r="AA74" s="12">
        <v>892</v>
      </c>
      <c r="AB74" s="12">
        <v>892</v>
      </c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>
        <v>892</v>
      </c>
      <c r="AP74" s="12">
        <v>892</v>
      </c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9" t="s">
        <v>25</v>
      </c>
      <c r="BT74" s="28">
        <f t="shared" si="2"/>
        <v>-23.2</v>
      </c>
      <c r="BU74" s="21">
        <f t="shared" si="0"/>
        <v>868.8</v>
      </c>
    </row>
    <row r="75" spans="1:73" ht="34.15" customHeight="1">
      <c r="A75" s="9" t="s">
        <v>58</v>
      </c>
      <c r="B75" s="10" t="s">
        <v>19</v>
      </c>
      <c r="C75" s="10" t="s">
        <v>85</v>
      </c>
      <c r="D75" s="10" t="s">
        <v>24</v>
      </c>
      <c r="E75" s="10" t="s">
        <v>59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/>
      <c r="W75" s="11"/>
      <c r="X75" s="11"/>
      <c r="Y75" s="11"/>
      <c r="Z75" s="9" t="s">
        <v>58</v>
      </c>
      <c r="AA75" s="12">
        <v>892</v>
      </c>
      <c r="AB75" s="12">
        <v>892</v>
      </c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>
        <v>892</v>
      </c>
      <c r="AP75" s="12">
        <v>892</v>
      </c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9" t="s">
        <v>58</v>
      </c>
      <c r="BT75" s="28">
        <f t="shared" si="2"/>
        <v>-23.2</v>
      </c>
      <c r="BU75" s="21">
        <f t="shared" si="0"/>
        <v>868.8</v>
      </c>
    </row>
    <row r="76" spans="1:73" ht="34.15" customHeight="1">
      <c r="A76" s="9" t="s">
        <v>60</v>
      </c>
      <c r="B76" s="10" t="s">
        <v>19</v>
      </c>
      <c r="C76" s="10" t="s">
        <v>85</v>
      </c>
      <c r="D76" s="10" t="s">
        <v>24</v>
      </c>
      <c r="E76" s="10" t="s">
        <v>61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60</v>
      </c>
      <c r="AA76" s="12">
        <v>892</v>
      </c>
      <c r="AB76" s="12">
        <v>892</v>
      </c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>
        <v>892</v>
      </c>
      <c r="AP76" s="12">
        <v>892</v>
      </c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9" t="s">
        <v>60</v>
      </c>
      <c r="BT76" s="28">
        <f t="shared" si="2"/>
        <v>-23.2</v>
      </c>
      <c r="BU76" s="21">
        <f t="shared" si="0"/>
        <v>868.8</v>
      </c>
    </row>
    <row r="77" spans="1:73" ht="34.15" customHeight="1">
      <c r="A77" s="9" t="s">
        <v>73</v>
      </c>
      <c r="B77" s="10" t="s">
        <v>19</v>
      </c>
      <c r="C77" s="10" t="s">
        <v>85</v>
      </c>
      <c r="D77" s="10" t="s">
        <v>24</v>
      </c>
      <c r="E77" s="10" t="s">
        <v>74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11"/>
      <c r="X77" s="11"/>
      <c r="Y77" s="11"/>
      <c r="Z77" s="9" t="s">
        <v>73</v>
      </c>
      <c r="AA77" s="12">
        <v>892</v>
      </c>
      <c r="AB77" s="12">
        <v>892</v>
      </c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>
        <v>892</v>
      </c>
      <c r="AP77" s="12">
        <v>892</v>
      </c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9" t="s">
        <v>73</v>
      </c>
      <c r="BT77" s="28">
        <f t="shared" si="2"/>
        <v>-23.2</v>
      </c>
      <c r="BU77" s="21">
        <f t="shared" si="0"/>
        <v>868.8</v>
      </c>
    </row>
    <row r="78" spans="1:73" ht="68.45" customHeight="1">
      <c r="A78" s="9" t="s">
        <v>87</v>
      </c>
      <c r="B78" s="10" t="s">
        <v>19</v>
      </c>
      <c r="C78" s="10" t="s">
        <v>85</v>
      </c>
      <c r="D78" s="10" t="s">
        <v>24</v>
      </c>
      <c r="E78" s="10" t="s">
        <v>88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 t="s">
        <v>87</v>
      </c>
      <c r="AA78" s="12">
        <v>892</v>
      </c>
      <c r="AB78" s="12">
        <v>892</v>
      </c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>
        <v>892</v>
      </c>
      <c r="AP78" s="12">
        <v>892</v>
      </c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9" t="s">
        <v>87</v>
      </c>
      <c r="BT78" s="28">
        <f>BT79+BT80</f>
        <v>-23.2</v>
      </c>
      <c r="BU78" s="21">
        <f t="shared" ref="BU78:BU141" si="3">AA78+BT78</f>
        <v>868.8</v>
      </c>
    </row>
    <row r="79" spans="1:73" ht="51.4" customHeight="1">
      <c r="A79" s="13" t="s">
        <v>35</v>
      </c>
      <c r="B79" s="14" t="s">
        <v>19</v>
      </c>
      <c r="C79" s="14" t="s">
        <v>85</v>
      </c>
      <c r="D79" s="14" t="s">
        <v>24</v>
      </c>
      <c r="E79" s="14" t="s">
        <v>88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9" t="s">
        <v>245</v>
      </c>
      <c r="U79" s="14"/>
      <c r="V79" s="15"/>
      <c r="W79" s="15"/>
      <c r="X79" s="15"/>
      <c r="Y79" s="15"/>
      <c r="Z79" s="13" t="s">
        <v>35</v>
      </c>
      <c r="AA79" s="16">
        <v>764.66</v>
      </c>
      <c r="AB79" s="16">
        <v>764.66</v>
      </c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>
        <v>764.66</v>
      </c>
      <c r="AP79" s="16">
        <v>764.66</v>
      </c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3" t="s">
        <v>35</v>
      </c>
      <c r="BT79" s="28">
        <v>0</v>
      </c>
      <c r="BU79" s="21">
        <f t="shared" si="3"/>
        <v>764.66</v>
      </c>
    </row>
    <row r="80" spans="1:73" ht="68.45" customHeight="1">
      <c r="A80" s="13" t="s">
        <v>39</v>
      </c>
      <c r="B80" s="14" t="s">
        <v>19</v>
      </c>
      <c r="C80" s="14" t="s">
        <v>85</v>
      </c>
      <c r="D80" s="14" t="s">
        <v>24</v>
      </c>
      <c r="E80" s="14" t="s">
        <v>88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9" t="s">
        <v>246</v>
      </c>
      <c r="U80" s="14"/>
      <c r="V80" s="15"/>
      <c r="W80" s="15"/>
      <c r="X80" s="15"/>
      <c r="Y80" s="15"/>
      <c r="Z80" s="13" t="s">
        <v>39</v>
      </c>
      <c r="AA80" s="16">
        <v>127.34</v>
      </c>
      <c r="AB80" s="16">
        <v>127.34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>
        <v>127.34</v>
      </c>
      <c r="AP80" s="16">
        <v>127.34</v>
      </c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3" t="s">
        <v>39</v>
      </c>
      <c r="BT80" s="28">
        <v>-23.2</v>
      </c>
      <c r="BU80" s="21">
        <f t="shared" si="3"/>
        <v>104.14</v>
      </c>
    </row>
    <row r="81" spans="1:73" ht="51.4" customHeight="1">
      <c r="A81" s="8" t="s">
        <v>89</v>
      </c>
      <c r="B81" s="4" t="s">
        <v>19</v>
      </c>
      <c r="C81" s="4" t="s">
        <v>24</v>
      </c>
      <c r="D81" s="4" t="s">
        <v>22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8" t="s">
        <v>89</v>
      </c>
      <c r="AA81" s="7">
        <v>350</v>
      </c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>
        <v>250</v>
      </c>
      <c r="AP81" s="7"/>
      <c r="AQ81" s="7"/>
      <c r="AR81" s="7"/>
      <c r="AS81" s="7">
        <v>250</v>
      </c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>
        <v>250</v>
      </c>
      <c r="BE81" s="7"/>
      <c r="BF81" s="7"/>
      <c r="BG81" s="7"/>
      <c r="BH81" s="7">
        <v>250</v>
      </c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8" t="s">
        <v>89</v>
      </c>
      <c r="BT81" s="29">
        <f>BT82+BT89+BT96</f>
        <v>500</v>
      </c>
      <c r="BU81" s="22">
        <f t="shared" si="3"/>
        <v>850</v>
      </c>
    </row>
    <row r="82" spans="1:73" ht="17.100000000000001" customHeight="1">
      <c r="A82" s="8" t="s">
        <v>90</v>
      </c>
      <c r="B82" s="4" t="s">
        <v>19</v>
      </c>
      <c r="C82" s="4" t="s">
        <v>24</v>
      </c>
      <c r="D82" s="4" t="s">
        <v>91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8" t="s">
        <v>90</v>
      </c>
      <c r="AA82" s="7">
        <v>100</v>
      </c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>
        <v>100</v>
      </c>
      <c r="AP82" s="7"/>
      <c r="AQ82" s="7"/>
      <c r="AR82" s="7"/>
      <c r="AS82" s="7">
        <v>100</v>
      </c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>
        <v>100</v>
      </c>
      <c r="BE82" s="7"/>
      <c r="BF82" s="7"/>
      <c r="BG82" s="7"/>
      <c r="BH82" s="7">
        <v>100</v>
      </c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8" t="s">
        <v>90</v>
      </c>
      <c r="BT82" s="29">
        <f t="shared" ref="BT82:BT87" si="4">BT83</f>
        <v>0</v>
      </c>
      <c r="BU82" s="22">
        <f t="shared" si="3"/>
        <v>100</v>
      </c>
    </row>
    <row r="83" spans="1:73" ht="34.15" customHeight="1">
      <c r="A83" s="9" t="s">
        <v>92</v>
      </c>
      <c r="B83" s="10" t="s">
        <v>19</v>
      </c>
      <c r="C83" s="10" t="s">
        <v>24</v>
      </c>
      <c r="D83" s="10" t="s">
        <v>91</v>
      </c>
      <c r="E83" s="10" t="s">
        <v>93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/>
      <c r="W83" s="11"/>
      <c r="X83" s="11"/>
      <c r="Y83" s="11"/>
      <c r="Z83" s="9" t="s">
        <v>92</v>
      </c>
      <c r="AA83" s="12">
        <v>100</v>
      </c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>
        <v>100</v>
      </c>
      <c r="AP83" s="12"/>
      <c r="AQ83" s="12"/>
      <c r="AR83" s="12"/>
      <c r="AS83" s="12">
        <v>100</v>
      </c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>
        <v>100</v>
      </c>
      <c r="BE83" s="12"/>
      <c r="BF83" s="12"/>
      <c r="BG83" s="12"/>
      <c r="BH83" s="12">
        <v>100</v>
      </c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9" t="s">
        <v>92</v>
      </c>
      <c r="BT83" s="28">
        <f t="shared" si="4"/>
        <v>0</v>
      </c>
      <c r="BU83" s="21">
        <f t="shared" si="3"/>
        <v>100</v>
      </c>
    </row>
    <row r="84" spans="1:73" ht="102.6" customHeight="1">
      <c r="A84" s="9" t="s">
        <v>94</v>
      </c>
      <c r="B84" s="10" t="s">
        <v>19</v>
      </c>
      <c r="C84" s="10" t="s">
        <v>24</v>
      </c>
      <c r="D84" s="10" t="s">
        <v>91</v>
      </c>
      <c r="E84" s="10" t="s">
        <v>95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1"/>
      <c r="X84" s="11"/>
      <c r="Y84" s="11"/>
      <c r="Z84" s="9" t="s">
        <v>94</v>
      </c>
      <c r="AA84" s="12">
        <v>100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>
        <v>100</v>
      </c>
      <c r="AP84" s="12"/>
      <c r="AQ84" s="12"/>
      <c r="AR84" s="12"/>
      <c r="AS84" s="12">
        <v>100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>
        <v>100</v>
      </c>
      <c r="BE84" s="12"/>
      <c r="BF84" s="12"/>
      <c r="BG84" s="12"/>
      <c r="BH84" s="12">
        <v>100</v>
      </c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9" t="s">
        <v>94</v>
      </c>
      <c r="BT84" s="28">
        <f t="shared" si="4"/>
        <v>0</v>
      </c>
      <c r="BU84" s="21">
        <f t="shared" si="3"/>
        <v>100</v>
      </c>
    </row>
    <row r="85" spans="1:73" ht="34.15" customHeight="1">
      <c r="A85" s="9" t="s">
        <v>96</v>
      </c>
      <c r="B85" s="10" t="s">
        <v>19</v>
      </c>
      <c r="C85" s="10" t="s">
        <v>24</v>
      </c>
      <c r="D85" s="10" t="s">
        <v>91</v>
      </c>
      <c r="E85" s="10" t="s">
        <v>97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96</v>
      </c>
      <c r="AA85" s="12">
        <v>100</v>
      </c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>
        <v>100</v>
      </c>
      <c r="AP85" s="12"/>
      <c r="AQ85" s="12"/>
      <c r="AR85" s="12"/>
      <c r="AS85" s="12">
        <v>100</v>
      </c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>
        <v>100</v>
      </c>
      <c r="BE85" s="12"/>
      <c r="BF85" s="12"/>
      <c r="BG85" s="12"/>
      <c r="BH85" s="12">
        <v>100</v>
      </c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9" t="s">
        <v>96</v>
      </c>
      <c r="BT85" s="28">
        <f t="shared" si="4"/>
        <v>0</v>
      </c>
      <c r="BU85" s="21">
        <f t="shared" si="3"/>
        <v>100</v>
      </c>
    </row>
    <row r="86" spans="1:73" ht="51.4" customHeight="1">
      <c r="A86" s="9" t="s">
        <v>98</v>
      </c>
      <c r="B86" s="10" t="s">
        <v>19</v>
      </c>
      <c r="C86" s="10" t="s">
        <v>24</v>
      </c>
      <c r="D86" s="10" t="s">
        <v>91</v>
      </c>
      <c r="E86" s="10" t="s">
        <v>99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 t="s">
        <v>98</v>
      </c>
      <c r="AA86" s="12">
        <v>100</v>
      </c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>
        <v>100</v>
      </c>
      <c r="AP86" s="12"/>
      <c r="AQ86" s="12"/>
      <c r="AR86" s="12"/>
      <c r="AS86" s="12">
        <v>100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>
        <v>100</v>
      </c>
      <c r="BE86" s="12"/>
      <c r="BF86" s="12"/>
      <c r="BG86" s="12"/>
      <c r="BH86" s="12">
        <v>100</v>
      </c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9" t="s">
        <v>98</v>
      </c>
      <c r="BT86" s="28">
        <f t="shared" si="4"/>
        <v>0</v>
      </c>
      <c r="BU86" s="21">
        <f t="shared" si="3"/>
        <v>100</v>
      </c>
    </row>
    <row r="87" spans="1:73" ht="34.15" customHeight="1">
      <c r="A87" s="9" t="s">
        <v>100</v>
      </c>
      <c r="B87" s="10" t="s">
        <v>19</v>
      </c>
      <c r="C87" s="10" t="s">
        <v>24</v>
      </c>
      <c r="D87" s="10" t="s">
        <v>91</v>
      </c>
      <c r="E87" s="10" t="s">
        <v>101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100</v>
      </c>
      <c r="AA87" s="12">
        <v>100</v>
      </c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>
        <v>100</v>
      </c>
      <c r="AP87" s="12"/>
      <c r="AQ87" s="12"/>
      <c r="AR87" s="12"/>
      <c r="AS87" s="12">
        <v>100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>
        <v>100</v>
      </c>
      <c r="BE87" s="12"/>
      <c r="BF87" s="12"/>
      <c r="BG87" s="12"/>
      <c r="BH87" s="12">
        <v>100</v>
      </c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9" t="s">
        <v>100</v>
      </c>
      <c r="BT87" s="28">
        <f t="shared" si="4"/>
        <v>0</v>
      </c>
      <c r="BU87" s="21">
        <f t="shared" si="3"/>
        <v>100</v>
      </c>
    </row>
    <row r="88" spans="1:73" ht="68.45" customHeight="1">
      <c r="A88" s="13" t="s">
        <v>39</v>
      </c>
      <c r="B88" s="14" t="s">
        <v>19</v>
      </c>
      <c r="C88" s="14" t="s">
        <v>24</v>
      </c>
      <c r="D88" s="14" t="s">
        <v>91</v>
      </c>
      <c r="E88" s="14" t="s">
        <v>101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9" t="s">
        <v>246</v>
      </c>
      <c r="U88" s="14"/>
      <c r="V88" s="15"/>
      <c r="W88" s="15"/>
      <c r="X88" s="15"/>
      <c r="Y88" s="15"/>
      <c r="Z88" s="13" t="s">
        <v>39</v>
      </c>
      <c r="AA88" s="16">
        <v>100</v>
      </c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>
        <v>100</v>
      </c>
      <c r="AP88" s="16"/>
      <c r="AQ88" s="16"/>
      <c r="AR88" s="16"/>
      <c r="AS88" s="16">
        <v>100</v>
      </c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>
        <v>100</v>
      </c>
      <c r="BE88" s="16"/>
      <c r="BF88" s="16"/>
      <c r="BG88" s="16"/>
      <c r="BH88" s="16">
        <v>100</v>
      </c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3" t="s">
        <v>39</v>
      </c>
      <c r="BT88" s="28">
        <v>0</v>
      </c>
      <c r="BU88" s="21">
        <f t="shared" si="3"/>
        <v>100</v>
      </c>
    </row>
    <row r="89" spans="1:73" ht="85.5" customHeight="1">
      <c r="A89" s="8" t="s">
        <v>102</v>
      </c>
      <c r="B89" s="4" t="s">
        <v>19</v>
      </c>
      <c r="C89" s="4" t="s">
        <v>24</v>
      </c>
      <c r="D89" s="4" t="s">
        <v>103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8" t="s">
        <v>102</v>
      </c>
      <c r="AA89" s="7">
        <v>100</v>
      </c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>
        <v>75</v>
      </c>
      <c r="AP89" s="7"/>
      <c r="AQ89" s="7"/>
      <c r="AR89" s="7"/>
      <c r="AS89" s="7">
        <v>75</v>
      </c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>
        <v>75</v>
      </c>
      <c r="BE89" s="7"/>
      <c r="BF89" s="7"/>
      <c r="BG89" s="7"/>
      <c r="BH89" s="7">
        <v>75</v>
      </c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8" t="s">
        <v>102</v>
      </c>
      <c r="BT89" s="29">
        <f t="shared" ref="BT89:BT94" si="5">BT90</f>
        <v>0</v>
      </c>
      <c r="BU89" s="22">
        <f t="shared" si="3"/>
        <v>100</v>
      </c>
    </row>
    <row r="90" spans="1:73" ht="34.15" customHeight="1">
      <c r="A90" s="9" t="s">
        <v>92</v>
      </c>
      <c r="B90" s="10" t="s">
        <v>19</v>
      </c>
      <c r="C90" s="10" t="s">
        <v>24</v>
      </c>
      <c r="D90" s="10" t="s">
        <v>103</v>
      </c>
      <c r="E90" s="10" t="s">
        <v>93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1"/>
      <c r="W90" s="11"/>
      <c r="X90" s="11"/>
      <c r="Y90" s="11"/>
      <c r="Z90" s="9" t="s">
        <v>92</v>
      </c>
      <c r="AA90" s="12">
        <v>100</v>
      </c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>
        <v>75</v>
      </c>
      <c r="AP90" s="12"/>
      <c r="AQ90" s="12"/>
      <c r="AR90" s="12"/>
      <c r="AS90" s="12">
        <v>75</v>
      </c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>
        <v>75</v>
      </c>
      <c r="BE90" s="12"/>
      <c r="BF90" s="12"/>
      <c r="BG90" s="12"/>
      <c r="BH90" s="12">
        <v>75</v>
      </c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9" t="s">
        <v>92</v>
      </c>
      <c r="BT90" s="28">
        <f t="shared" si="5"/>
        <v>0</v>
      </c>
      <c r="BU90" s="21">
        <f t="shared" si="3"/>
        <v>100</v>
      </c>
    </row>
    <row r="91" spans="1:73" ht="102.6" customHeight="1">
      <c r="A91" s="9" t="s">
        <v>94</v>
      </c>
      <c r="B91" s="10" t="s">
        <v>19</v>
      </c>
      <c r="C91" s="10" t="s">
        <v>24</v>
      </c>
      <c r="D91" s="10" t="s">
        <v>103</v>
      </c>
      <c r="E91" s="10" t="s">
        <v>95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94</v>
      </c>
      <c r="AA91" s="12">
        <v>100</v>
      </c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>
        <v>75</v>
      </c>
      <c r="AP91" s="12"/>
      <c r="AQ91" s="12"/>
      <c r="AR91" s="12"/>
      <c r="AS91" s="12">
        <v>75</v>
      </c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>
        <v>75</v>
      </c>
      <c r="BE91" s="12"/>
      <c r="BF91" s="12"/>
      <c r="BG91" s="12"/>
      <c r="BH91" s="12">
        <v>75</v>
      </c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9" t="s">
        <v>94</v>
      </c>
      <c r="BT91" s="28">
        <f t="shared" si="5"/>
        <v>0</v>
      </c>
      <c r="BU91" s="21">
        <f t="shared" si="3"/>
        <v>100</v>
      </c>
    </row>
    <row r="92" spans="1:73" ht="34.15" customHeight="1">
      <c r="A92" s="9" t="s">
        <v>96</v>
      </c>
      <c r="B92" s="10" t="s">
        <v>19</v>
      </c>
      <c r="C92" s="10" t="s">
        <v>24</v>
      </c>
      <c r="D92" s="10" t="s">
        <v>103</v>
      </c>
      <c r="E92" s="10" t="s">
        <v>97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96</v>
      </c>
      <c r="AA92" s="12">
        <v>100</v>
      </c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>
        <v>75</v>
      </c>
      <c r="AP92" s="12"/>
      <c r="AQ92" s="12"/>
      <c r="AR92" s="12"/>
      <c r="AS92" s="12">
        <v>75</v>
      </c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>
        <v>75</v>
      </c>
      <c r="BE92" s="12"/>
      <c r="BF92" s="12"/>
      <c r="BG92" s="12"/>
      <c r="BH92" s="12">
        <v>75</v>
      </c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9" t="s">
        <v>96</v>
      </c>
      <c r="BT92" s="28">
        <f t="shared" si="5"/>
        <v>0</v>
      </c>
      <c r="BU92" s="21">
        <f t="shared" si="3"/>
        <v>100</v>
      </c>
    </row>
    <row r="93" spans="1:73" ht="51.4" customHeight="1">
      <c r="A93" s="9" t="s">
        <v>98</v>
      </c>
      <c r="B93" s="10" t="s">
        <v>19</v>
      </c>
      <c r="C93" s="10" t="s">
        <v>24</v>
      </c>
      <c r="D93" s="10" t="s">
        <v>103</v>
      </c>
      <c r="E93" s="10" t="s">
        <v>99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/>
      <c r="W93" s="11"/>
      <c r="X93" s="11"/>
      <c r="Y93" s="11"/>
      <c r="Z93" s="9" t="s">
        <v>98</v>
      </c>
      <c r="AA93" s="12">
        <v>100</v>
      </c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>
        <v>75</v>
      </c>
      <c r="AP93" s="12"/>
      <c r="AQ93" s="12"/>
      <c r="AR93" s="12"/>
      <c r="AS93" s="12">
        <v>75</v>
      </c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>
        <v>75</v>
      </c>
      <c r="BE93" s="12"/>
      <c r="BF93" s="12"/>
      <c r="BG93" s="12"/>
      <c r="BH93" s="12">
        <v>75</v>
      </c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9" t="s">
        <v>98</v>
      </c>
      <c r="BT93" s="28">
        <f t="shared" si="5"/>
        <v>0</v>
      </c>
      <c r="BU93" s="21">
        <f t="shared" si="3"/>
        <v>100</v>
      </c>
    </row>
    <row r="94" spans="1:73" ht="85.5" customHeight="1">
      <c r="A94" s="9" t="s">
        <v>104</v>
      </c>
      <c r="B94" s="10" t="s">
        <v>19</v>
      </c>
      <c r="C94" s="10" t="s">
        <v>24</v>
      </c>
      <c r="D94" s="10" t="s">
        <v>103</v>
      </c>
      <c r="E94" s="10" t="s">
        <v>105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1"/>
      <c r="X94" s="11"/>
      <c r="Y94" s="11"/>
      <c r="Z94" s="9" t="s">
        <v>104</v>
      </c>
      <c r="AA94" s="12">
        <v>100</v>
      </c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>
        <v>75</v>
      </c>
      <c r="AP94" s="12"/>
      <c r="AQ94" s="12"/>
      <c r="AR94" s="12"/>
      <c r="AS94" s="12">
        <v>75</v>
      </c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>
        <v>75</v>
      </c>
      <c r="BE94" s="12"/>
      <c r="BF94" s="12"/>
      <c r="BG94" s="12"/>
      <c r="BH94" s="12">
        <v>75</v>
      </c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9" t="s">
        <v>104</v>
      </c>
      <c r="BT94" s="28">
        <f t="shared" si="5"/>
        <v>0</v>
      </c>
      <c r="BU94" s="21">
        <f t="shared" si="3"/>
        <v>100</v>
      </c>
    </row>
    <row r="95" spans="1:73" ht="68.45" customHeight="1">
      <c r="A95" s="13" t="s">
        <v>39</v>
      </c>
      <c r="B95" s="14" t="s">
        <v>19</v>
      </c>
      <c r="C95" s="14" t="s">
        <v>24</v>
      </c>
      <c r="D95" s="14" t="s">
        <v>103</v>
      </c>
      <c r="E95" s="14" t="s">
        <v>105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9" t="s">
        <v>246</v>
      </c>
      <c r="U95" s="14"/>
      <c r="V95" s="15"/>
      <c r="W95" s="15"/>
      <c r="X95" s="15"/>
      <c r="Y95" s="15"/>
      <c r="Z95" s="13" t="s">
        <v>39</v>
      </c>
      <c r="AA95" s="16">
        <v>100</v>
      </c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>
        <v>75</v>
      </c>
      <c r="AP95" s="16"/>
      <c r="AQ95" s="16"/>
      <c r="AR95" s="16"/>
      <c r="AS95" s="16">
        <v>75</v>
      </c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>
        <v>75</v>
      </c>
      <c r="BE95" s="16"/>
      <c r="BF95" s="16"/>
      <c r="BG95" s="16"/>
      <c r="BH95" s="16">
        <v>75</v>
      </c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3" t="s">
        <v>39</v>
      </c>
      <c r="BT95" s="28">
        <v>0</v>
      </c>
      <c r="BU95" s="21">
        <f t="shared" si="3"/>
        <v>100</v>
      </c>
    </row>
    <row r="96" spans="1:73" ht="68.45" customHeight="1">
      <c r="A96" s="8" t="s">
        <v>106</v>
      </c>
      <c r="B96" s="4" t="s">
        <v>19</v>
      </c>
      <c r="C96" s="4" t="s">
        <v>24</v>
      </c>
      <c r="D96" s="4" t="s">
        <v>107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6"/>
      <c r="W96" s="6"/>
      <c r="X96" s="6"/>
      <c r="Y96" s="6"/>
      <c r="Z96" s="8" t="s">
        <v>106</v>
      </c>
      <c r="AA96" s="7">
        <v>150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>
        <v>75</v>
      </c>
      <c r="AP96" s="7"/>
      <c r="AQ96" s="7"/>
      <c r="AR96" s="7"/>
      <c r="AS96" s="7">
        <v>75</v>
      </c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>
        <v>75</v>
      </c>
      <c r="BE96" s="7"/>
      <c r="BF96" s="7"/>
      <c r="BG96" s="7"/>
      <c r="BH96" s="7">
        <v>75</v>
      </c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8" t="s">
        <v>106</v>
      </c>
      <c r="BT96" s="29">
        <f t="shared" ref="BT96:BT101" si="6">BT97</f>
        <v>500</v>
      </c>
      <c r="BU96" s="22">
        <f t="shared" si="3"/>
        <v>650</v>
      </c>
    </row>
    <row r="97" spans="1:73" ht="34.15" customHeight="1">
      <c r="A97" s="9" t="s">
        <v>92</v>
      </c>
      <c r="B97" s="10" t="s">
        <v>19</v>
      </c>
      <c r="C97" s="10" t="s">
        <v>24</v>
      </c>
      <c r="D97" s="10" t="s">
        <v>107</v>
      </c>
      <c r="E97" s="10" t="s">
        <v>93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92</v>
      </c>
      <c r="AA97" s="12">
        <v>150</v>
      </c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>
        <v>75</v>
      </c>
      <c r="AP97" s="12"/>
      <c r="AQ97" s="12"/>
      <c r="AR97" s="12"/>
      <c r="AS97" s="12">
        <v>75</v>
      </c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>
        <v>75</v>
      </c>
      <c r="BE97" s="12"/>
      <c r="BF97" s="12"/>
      <c r="BG97" s="12"/>
      <c r="BH97" s="12">
        <v>75</v>
      </c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9" t="s">
        <v>92</v>
      </c>
      <c r="BT97" s="28">
        <f t="shared" si="6"/>
        <v>500</v>
      </c>
      <c r="BU97" s="21">
        <f t="shared" si="3"/>
        <v>650</v>
      </c>
    </row>
    <row r="98" spans="1:73" ht="102.6" customHeight="1">
      <c r="A98" s="9" t="s">
        <v>94</v>
      </c>
      <c r="B98" s="10" t="s">
        <v>19</v>
      </c>
      <c r="C98" s="10" t="s">
        <v>24</v>
      </c>
      <c r="D98" s="10" t="s">
        <v>107</v>
      </c>
      <c r="E98" s="10" t="s">
        <v>95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94</v>
      </c>
      <c r="AA98" s="12">
        <v>150</v>
      </c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>
        <v>75</v>
      </c>
      <c r="AP98" s="12"/>
      <c r="AQ98" s="12"/>
      <c r="AR98" s="12"/>
      <c r="AS98" s="12">
        <v>75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>
        <v>75</v>
      </c>
      <c r="BE98" s="12"/>
      <c r="BF98" s="12"/>
      <c r="BG98" s="12"/>
      <c r="BH98" s="12">
        <v>75</v>
      </c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9" t="s">
        <v>94</v>
      </c>
      <c r="BT98" s="28">
        <f t="shared" si="6"/>
        <v>500</v>
      </c>
      <c r="BU98" s="21">
        <f t="shared" si="3"/>
        <v>650</v>
      </c>
    </row>
    <row r="99" spans="1:73" ht="34.15" customHeight="1">
      <c r="A99" s="9" t="s">
        <v>96</v>
      </c>
      <c r="B99" s="10" t="s">
        <v>19</v>
      </c>
      <c r="C99" s="10" t="s">
        <v>24</v>
      </c>
      <c r="D99" s="10" t="s">
        <v>107</v>
      </c>
      <c r="E99" s="10" t="s">
        <v>97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1"/>
      <c r="X99" s="11"/>
      <c r="Y99" s="11"/>
      <c r="Z99" s="9" t="s">
        <v>96</v>
      </c>
      <c r="AA99" s="12">
        <v>150</v>
      </c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>
        <v>75</v>
      </c>
      <c r="AP99" s="12"/>
      <c r="AQ99" s="12"/>
      <c r="AR99" s="12"/>
      <c r="AS99" s="12">
        <v>75</v>
      </c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>
        <v>75</v>
      </c>
      <c r="BE99" s="12"/>
      <c r="BF99" s="12"/>
      <c r="BG99" s="12"/>
      <c r="BH99" s="12">
        <v>75</v>
      </c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9" t="s">
        <v>96</v>
      </c>
      <c r="BT99" s="28">
        <f t="shared" si="6"/>
        <v>500</v>
      </c>
      <c r="BU99" s="21">
        <f t="shared" si="3"/>
        <v>650</v>
      </c>
    </row>
    <row r="100" spans="1:73" ht="51.4" customHeight="1">
      <c r="A100" s="9" t="s">
        <v>98</v>
      </c>
      <c r="B100" s="10" t="s">
        <v>19</v>
      </c>
      <c r="C100" s="10" t="s">
        <v>24</v>
      </c>
      <c r="D100" s="10" t="s">
        <v>107</v>
      </c>
      <c r="E100" s="10" t="s">
        <v>99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98</v>
      </c>
      <c r="AA100" s="12">
        <v>150</v>
      </c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>
        <v>75</v>
      </c>
      <c r="AP100" s="12"/>
      <c r="AQ100" s="12"/>
      <c r="AR100" s="12"/>
      <c r="AS100" s="12">
        <v>75</v>
      </c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>
        <v>75</v>
      </c>
      <c r="BE100" s="12"/>
      <c r="BF100" s="12"/>
      <c r="BG100" s="12"/>
      <c r="BH100" s="12">
        <v>75</v>
      </c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9" t="s">
        <v>98</v>
      </c>
      <c r="BT100" s="28">
        <f t="shared" si="6"/>
        <v>500</v>
      </c>
      <c r="BU100" s="21">
        <f t="shared" si="3"/>
        <v>650</v>
      </c>
    </row>
    <row r="101" spans="1:73" ht="34.15" customHeight="1">
      <c r="A101" s="9" t="s">
        <v>108</v>
      </c>
      <c r="B101" s="10" t="s">
        <v>19</v>
      </c>
      <c r="C101" s="10" t="s">
        <v>24</v>
      </c>
      <c r="D101" s="10" t="s">
        <v>107</v>
      </c>
      <c r="E101" s="10" t="s">
        <v>109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1"/>
      <c r="X101" s="11"/>
      <c r="Y101" s="11"/>
      <c r="Z101" s="9" t="s">
        <v>108</v>
      </c>
      <c r="AA101" s="12">
        <v>150</v>
      </c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>
        <v>75</v>
      </c>
      <c r="AP101" s="12"/>
      <c r="AQ101" s="12"/>
      <c r="AR101" s="12"/>
      <c r="AS101" s="12">
        <v>75</v>
      </c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>
        <v>75</v>
      </c>
      <c r="BE101" s="12"/>
      <c r="BF101" s="12"/>
      <c r="BG101" s="12"/>
      <c r="BH101" s="12">
        <v>75</v>
      </c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9" t="s">
        <v>108</v>
      </c>
      <c r="BT101" s="28">
        <f t="shared" si="6"/>
        <v>500</v>
      </c>
      <c r="BU101" s="21">
        <f t="shared" si="3"/>
        <v>650</v>
      </c>
    </row>
    <row r="102" spans="1:73" ht="68.45" customHeight="1">
      <c r="A102" s="13" t="s">
        <v>39</v>
      </c>
      <c r="B102" s="14" t="s">
        <v>19</v>
      </c>
      <c r="C102" s="14" t="s">
        <v>24</v>
      </c>
      <c r="D102" s="14" t="s">
        <v>107</v>
      </c>
      <c r="E102" s="14" t="s">
        <v>109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9" t="s">
        <v>246</v>
      </c>
      <c r="U102" s="14"/>
      <c r="V102" s="15"/>
      <c r="W102" s="15"/>
      <c r="X102" s="15"/>
      <c r="Y102" s="15"/>
      <c r="Z102" s="13" t="s">
        <v>39</v>
      </c>
      <c r="AA102" s="16">
        <v>150</v>
      </c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>
        <v>75</v>
      </c>
      <c r="AP102" s="16"/>
      <c r="AQ102" s="16"/>
      <c r="AR102" s="16"/>
      <c r="AS102" s="16">
        <v>75</v>
      </c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>
        <v>75</v>
      </c>
      <c r="BE102" s="16"/>
      <c r="BF102" s="16"/>
      <c r="BG102" s="16"/>
      <c r="BH102" s="16">
        <v>75</v>
      </c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3" t="s">
        <v>39</v>
      </c>
      <c r="BT102" s="28">
        <v>500</v>
      </c>
      <c r="BU102" s="21">
        <f t="shared" si="3"/>
        <v>650</v>
      </c>
    </row>
    <row r="103" spans="1:73" ht="17.100000000000001" customHeight="1">
      <c r="A103" s="8" t="s">
        <v>110</v>
      </c>
      <c r="B103" s="4" t="s">
        <v>19</v>
      </c>
      <c r="C103" s="4" t="s">
        <v>37</v>
      </c>
      <c r="D103" s="4" t="s">
        <v>22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8" t="s">
        <v>110</v>
      </c>
      <c r="AA103" s="7">
        <v>17792</v>
      </c>
      <c r="AB103" s="7"/>
      <c r="AC103" s="7">
        <v>3312</v>
      </c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>
        <v>14590</v>
      </c>
      <c r="AP103" s="7"/>
      <c r="AQ103" s="7"/>
      <c r="AR103" s="7"/>
      <c r="AS103" s="7">
        <v>14590</v>
      </c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>
        <v>14370</v>
      </c>
      <c r="BE103" s="7"/>
      <c r="BF103" s="7"/>
      <c r="BG103" s="7"/>
      <c r="BH103" s="7">
        <v>14370</v>
      </c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8" t="s">
        <v>110</v>
      </c>
      <c r="BT103" s="29">
        <f>BT104+BT111+BT135</f>
        <v>11050</v>
      </c>
      <c r="BU103" s="22">
        <f t="shared" si="3"/>
        <v>28842</v>
      </c>
    </row>
    <row r="104" spans="1:73" ht="34.15" customHeight="1">
      <c r="A104" s="8" t="s">
        <v>111</v>
      </c>
      <c r="B104" s="4" t="s">
        <v>19</v>
      </c>
      <c r="C104" s="4" t="s">
        <v>37</v>
      </c>
      <c r="D104" s="4" t="s">
        <v>112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8" t="s">
        <v>111</v>
      </c>
      <c r="AA104" s="7">
        <v>15</v>
      </c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>
        <v>15</v>
      </c>
      <c r="AP104" s="7"/>
      <c r="AQ104" s="7"/>
      <c r="AR104" s="7"/>
      <c r="AS104" s="7">
        <v>15</v>
      </c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>
        <v>15</v>
      </c>
      <c r="BE104" s="7"/>
      <c r="BF104" s="7"/>
      <c r="BG104" s="7"/>
      <c r="BH104" s="7">
        <v>15</v>
      </c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8" t="s">
        <v>111</v>
      </c>
      <c r="BT104" s="29">
        <f t="shared" ref="BT104:BT109" si="7">BT105</f>
        <v>0</v>
      </c>
      <c r="BU104" s="22">
        <f t="shared" si="3"/>
        <v>15</v>
      </c>
    </row>
    <row r="105" spans="1:73" ht="34.15" customHeight="1">
      <c r="A105" s="9" t="s">
        <v>92</v>
      </c>
      <c r="B105" s="10" t="s">
        <v>19</v>
      </c>
      <c r="C105" s="10" t="s">
        <v>37</v>
      </c>
      <c r="D105" s="10" t="s">
        <v>112</v>
      </c>
      <c r="E105" s="10" t="s">
        <v>93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/>
      <c r="W105" s="11"/>
      <c r="X105" s="11"/>
      <c r="Y105" s="11"/>
      <c r="Z105" s="9" t="s">
        <v>92</v>
      </c>
      <c r="AA105" s="12">
        <v>15</v>
      </c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>
        <v>15</v>
      </c>
      <c r="AP105" s="12"/>
      <c r="AQ105" s="12"/>
      <c r="AR105" s="12"/>
      <c r="AS105" s="12">
        <v>15</v>
      </c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>
        <v>15</v>
      </c>
      <c r="BE105" s="12"/>
      <c r="BF105" s="12"/>
      <c r="BG105" s="12"/>
      <c r="BH105" s="12">
        <v>15</v>
      </c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9" t="s">
        <v>92</v>
      </c>
      <c r="BT105" s="28">
        <f t="shared" si="7"/>
        <v>0</v>
      </c>
      <c r="BU105" s="21">
        <f t="shared" si="3"/>
        <v>15</v>
      </c>
    </row>
    <row r="106" spans="1:73" ht="102.6" customHeight="1">
      <c r="A106" s="9" t="s">
        <v>94</v>
      </c>
      <c r="B106" s="10" t="s">
        <v>19</v>
      </c>
      <c r="C106" s="10" t="s">
        <v>37</v>
      </c>
      <c r="D106" s="10" t="s">
        <v>112</v>
      </c>
      <c r="E106" s="10" t="s">
        <v>95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9" t="s">
        <v>94</v>
      </c>
      <c r="AA106" s="12">
        <v>15</v>
      </c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>
        <v>15</v>
      </c>
      <c r="AP106" s="12"/>
      <c r="AQ106" s="12"/>
      <c r="AR106" s="12"/>
      <c r="AS106" s="12">
        <v>15</v>
      </c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>
        <v>15</v>
      </c>
      <c r="BE106" s="12"/>
      <c r="BF106" s="12"/>
      <c r="BG106" s="12"/>
      <c r="BH106" s="12">
        <v>15</v>
      </c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9" t="s">
        <v>94</v>
      </c>
      <c r="BT106" s="28">
        <f t="shared" si="7"/>
        <v>0</v>
      </c>
      <c r="BU106" s="21">
        <f t="shared" si="3"/>
        <v>15</v>
      </c>
    </row>
    <row r="107" spans="1:73" ht="34.15" customHeight="1">
      <c r="A107" s="9" t="s">
        <v>96</v>
      </c>
      <c r="B107" s="10" t="s">
        <v>19</v>
      </c>
      <c r="C107" s="10" t="s">
        <v>37</v>
      </c>
      <c r="D107" s="10" t="s">
        <v>112</v>
      </c>
      <c r="E107" s="10" t="s">
        <v>97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9" t="s">
        <v>96</v>
      </c>
      <c r="AA107" s="12">
        <v>15</v>
      </c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>
        <v>15</v>
      </c>
      <c r="AP107" s="12"/>
      <c r="AQ107" s="12"/>
      <c r="AR107" s="12"/>
      <c r="AS107" s="12">
        <v>15</v>
      </c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>
        <v>15</v>
      </c>
      <c r="BE107" s="12"/>
      <c r="BF107" s="12"/>
      <c r="BG107" s="12"/>
      <c r="BH107" s="12">
        <v>15</v>
      </c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9" t="s">
        <v>96</v>
      </c>
      <c r="BT107" s="28">
        <f t="shared" si="7"/>
        <v>0</v>
      </c>
      <c r="BU107" s="21">
        <f t="shared" si="3"/>
        <v>15</v>
      </c>
    </row>
    <row r="108" spans="1:73" ht="51.4" customHeight="1">
      <c r="A108" s="9" t="s">
        <v>113</v>
      </c>
      <c r="B108" s="10" t="s">
        <v>19</v>
      </c>
      <c r="C108" s="10" t="s">
        <v>37</v>
      </c>
      <c r="D108" s="10" t="s">
        <v>112</v>
      </c>
      <c r="E108" s="10" t="s">
        <v>114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1"/>
      <c r="W108" s="11"/>
      <c r="X108" s="11"/>
      <c r="Y108" s="11"/>
      <c r="Z108" s="9" t="s">
        <v>113</v>
      </c>
      <c r="AA108" s="12">
        <v>15</v>
      </c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>
        <v>15</v>
      </c>
      <c r="AP108" s="12"/>
      <c r="AQ108" s="12"/>
      <c r="AR108" s="12"/>
      <c r="AS108" s="12">
        <v>15</v>
      </c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>
        <v>15</v>
      </c>
      <c r="BE108" s="12"/>
      <c r="BF108" s="12"/>
      <c r="BG108" s="12"/>
      <c r="BH108" s="12">
        <v>15</v>
      </c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9" t="s">
        <v>113</v>
      </c>
      <c r="BT108" s="28">
        <f t="shared" si="7"/>
        <v>0</v>
      </c>
      <c r="BU108" s="21">
        <f t="shared" si="3"/>
        <v>15</v>
      </c>
    </row>
    <row r="109" spans="1:73" ht="34.15" customHeight="1">
      <c r="A109" s="9" t="s">
        <v>115</v>
      </c>
      <c r="B109" s="10" t="s">
        <v>19</v>
      </c>
      <c r="C109" s="10" t="s">
        <v>37</v>
      </c>
      <c r="D109" s="10" t="s">
        <v>112</v>
      </c>
      <c r="E109" s="10" t="s">
        <v>116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1"/>
      <c r="W109" s="11"/>
      <c r="X109" s="11"/>
      <c r="Y109" s="11"/>
      <c r="Z109" s="9" t="s">
        <v>115</v>
      </c>
      <c r="AA109" s="12">
        <v>15</v>
      </c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>
        <v>15</v>
      </c>
      <c r="AP109" s="12"/>
      <c r="AQ109" s="12"/>
      <c r="AR109" s="12"/>
      <c r="AS109" s="12">
        <v>15</v>
      </c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>
        <v>15</v>
      </c>
      <c r="BE109" s="12"/>
      <c r="BF109" s="12"/>
      <c r="BG109" s="12"/>
      <c r="BH109" s="12">
        <v>15</v>
      </c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9" t="s">
        <v>115</v>
      </c>
      <c r="BT109" s="28">
        <f t="shared" si="7"/>
        <v>0</v>
      </c>
      <c r="BU109" s="21">
        <f t="shared" si="3"/>
        <v>15</v>
      </c>
    </row>
    <row r="110" spans="1:73" ht="68.45" customHeight="1">
      <c r="A110" s="13" t="s">
        <v>39</v>
      </c>
      <c r="B110" s="14" t="s">
        <v>19</v>
      </c>
      <c r="C110" s="14" t="s">
        <v>37</v>
      </c>
      <c r="D110" s="14" t="s">
        <v>112</v>
      </c>
      <c r="E110" s="14" t="s">
        <v>116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9" t="s">
        <v>246</v>
      </c>
      <c r="U110" s="14"/>
      <c r="V110" s="15"/>
      <c r="W110" s="15"/>
      <c r="X110" s="15"/>
      <c r="Y110" s="15"/>
      <c r="Z110" s="13" t="s">
        <v>39</v>
      </c>
      <c r="AA110" s="16">
        <v>15</v>
      </c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>
        <v>15</v>
      </c>
      <c r="AP110" s="16"/>
      <c r="AQ110" s="16"/>
      <c r="AR110" s="16"/>
      <c r="AS110" s="16">
        <v>15</v>
      </c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>
        <v>15</v>
      </c>
      <c r="BE110" s="16"/>
      <c r="BF110" s="16"/>
      <c r="BG110" s="16"/>
      <c r="BH110" s="16">
        <v>15</v>
      </c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3" t="s">
        <v>39</v>
      </c>
      <c r="BT110" s="28">
        <v>0</v>
      </c>
      <c r="BU110" s="21">
        <f t="shared" si="3"/>
        <v>15</v>
      </c>
    </row>
    <row r="111" spans="1:73" ht="34.15" customHeight="1">
      <c r="A111" s="8" t="s">
        <v>117</v>
      </c>
      <c r="B111" s="4" t="s">
        <v>19</v>
      </c>
      <c r="C111" s="4" t="s">
        <v>37</v>
      </c>
      <c r="D111" s="4" t="s">
        <v>91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8" t="s">
        <v>117</v>
      </c>
      <c r="AA111" s="7">
        <v>15712</v>
      </c>
      <c r="AB111" s="7"/>
      <c r="AC111" s="7">
        <v>3312</v>
      </c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>
        <v>12410</v>
      </c>
      <c r="AP111" s="7"/>
      <c r="AQ111" s="7"/>
      <c r="AR111" s="7"/>
      <c r="AS111" s="7">
        <v>12410</v>
      </c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>
        <v>12450</v>
      </c>
      <c r="BE111" s="7"/>
      <c r="BF111" s="7"/>
      <c r="BG111" s="7"/>
      <c r="BH111" s="7">
        <v>12450</v>
      </c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8" t="s">
        <v>117</v>
      </c>
      <c r="BT111" s="29">
        <f>BT112</f>
        <v>11050</v>
      </c>
      <c r="BU111" s="22">
        <f t="shared" si="3"/>
        <v>26762</v>
      </c>
    </row>
    <row r="112" spans="1:73" ht="34.15" customHeight="1">
      <c r="A112" s="9" t="s">
        <v>92</v>
      </c>
      <c r="B112" s="10" t="s">
        <v>19</v>
      </c>
      <c r="C112" s="10" t="s">
        <v>37</v>
      </c>
      <c r="D112" s="10" t="s">
        <v>91</v>
      </c>
      <c r="E112" s="10" t="s">
        <v>93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 t="s">
        <v>92</v>
      </c>
      <c r="AA112" s="12">
        <v>15712</v>
      </c>
      <c r="AB112" s="12"/>
      <c r="AC112" s="12">
        <v>3312</v>
      </c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>
        <v>12410</v>
      </c>
      <c r="AP112" s="12"/>
      <c r="AQ112" s="12"/>
      <c r="AR112" s="12"/>
      <c r="AS112" s="12">
        <v>12410</v>
      </c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>
        <v>12450</v>
      </c>
      <c r="BE112" s="12"/>
      <c r="BF112" s="12"/>
      <c r="BG112" s="12"/>
      <c r="BH112" s="12">
        <v>12450</v>
      </c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9" t="s">
        <v>92</v>
      </c>
      <c r="BT112" s="28">
        <f>BT113</f>
        <v>11050</v>
      </c>
      <c r="BU112" s="21">
        <f t="shared" si="3"/>
        <v>26762</v>
      </c>
    </row>
    <row r="113" spans="1:73" ht="102.6" customHeight="1">
      <c r="A113" s="9" t="s">
        <v>94</v>
      </c>
      <c r="B113" s="10" t="s">
        <v>19</v>
      </c>
      <c r="C113" s="10" t="s">
        <v>37</v>
      </c>
      <c r="D113" s="10" t="s">
        <v>91</v>
      </c>
      <c r="E113" s="10" t="s">
        <v>95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1"/>
      <c r="W113" s="11"/>
      <c r="X113" s="11"/>
      <c r="Y113" s="11"/>
      <c r="Z113" s="9" t="s">
        <v>94</v>
      </c>
      <c r="AA113" s="12">
        <v>15712</v>
      </c>
      <c r="AB113" s="12"/>
      <c r="AC113" s="12">
        <v>3312</v>
      </c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>
        <v>12410</v>
      </c>
      <c r="AP113" s="12"/>
      <c r="AQ113" s="12"/>
      <c r="AR113" s="12"/>
      <c r="AS113" s="12">
        <v>12410</v>
      </c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>
        <v>12450</v>
      </c>
      <c r="BE113" s="12"/>
      <c r="BF113" s="12"/>
      <c r="BG113" s="12"/>
      <c r="BH113" s="12">
        <v>12450</v>
      </c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9" t="s">
        <v>94</v>
      </c>
      <c r="BT113" s="28">
        <f>BT114</f>
        <v>11050</v>
      </c>
      <c r="BU113" s="21">
        <f t="shared" si="3"/>
        <v>26762</v>
      </c>
    </row>
    <row r="114" spans="1:73" ht="34.15" customHeight="1">
      <c r="A114" s="9" t="s">
        <v>96</v>
      </c>
      <c r="B114" s="10" t="s">
        <v>19</v>
      </c>
      <c r="C114" s="10" t="s">
        <v>37</v>
      </c>
      <c r="D114" s="10" t="s">
        <v>91</v>
      </c>
      <c r="E114" s="10" t="s">
        <v>97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1"/>
      <c r="X114" s="11"/>
      <c r="Y114" s="11"/>
      <c r="Z114" s="9" t="s">
        <v>96</v>
      </c>
      <c r="AA114" s="12">
        <v>15712</v>
      </c>
      <c r="AB114" s="12"/>
      <c r="AC114" s="12">
        <v>3312</v>
      </c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>
        <v>12410</v>
      </c>
      <c r="AP114" s="12"/>
      <c r="AQ114" s="12"/>
      <c r="AR114" s="12"/>
      <c r="AS114" s="12">
        <v>12410</v>
      </c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>
        <v>12450</v>
      </c>
      <c r="BE114" s="12"/>
      <c r="BF114" s="12"/>
      <c r="BG114" s="12"/>
      <c r="BH114" s="12">
        <v>12450</v>
      </c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9" t="s">
        <v>96</v>
      </c>
      <c r="BT114" s="28">
        <f>BT115+BT132</f>
        <v>11050</v>
      </c>
      <c r="BU114" s="21">
        <f t="shared" si="3"/>
        <v>26762</v>
      </c>
    </row>
    <row r="115" spans="1:73" ht="51.4" customHeight="1">
      <c r="A115" s="9" t="s">
        <v>118</v>
      </c>
      <c r="B115" s="10" t="s">
        <v>19</v>
      </c>
      <c r="C115" s="10" t="s">
        <v>37</v>
      </c>
      <c r="D115" s="10" t="s">
        <v>91</v>
      </c>
      <c r="E115" s="10" t="s">
        <v>119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1"/>
      <c r="W115" s="11"/>
      <c r="X115" s="11"/>
      <c r="Y115" s="11"/>
      <c r="Z115" s="9" t="s">
        <v>118</v>
      </c>
      <c r="AA115" s="12">
        <v>15692</v>
      </c>
      <c r="AB115" s="12"/>
      <c r="AC115" s="12">
        <v>3312</v>
      </c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>
        <v>12390</v>
      </c>
      <c r="AP115" s="12"/>
      <c r="AQ115" s="12"/>
      <c r="AR115" s="12"/>
      <c r="AS115" s="12">
        <v>12390</v>
      </c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>
        <v>12430</v>
      </c>
      <c r="BE115" s="12"/>
      <c r="BF115" s="12"/>
      <c r="BG115" s="12"/>
      <c r="BH115" s="12">
        <v>12430</v>
      </c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9" t="s">
        <v>118</v>
      </c>
      <c r="BT115" s="28">
        <f>BT116+BT118+BT120+BT122+BT124+BT126+BT128+BT130</f>
        <v>11050</v>
      </c>
      <c r="BU115" s="21">
        <f t="shared" si="3"/>
        <v>26742</v>
      </c>
    </row>
    <row r="116" spans="1:73" ht="51.4" customHeight="1">
      <c r="A116" s="9" t="s">
        <v>120</v>
      </c>
      <c r="B116" s="10" t="s">
        <v>19</v>
      </c>
      <c r="C116" s="10" t="s">
        <v>37</v>
      </c>
      <c r="D116" s="10" t="s">
        <v>91</v>
      </c>
      <c r="E116" s="10" t="s">
        <v>121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11"/>
      <c r="X116" s="11"/>
      <c r="Y116" s="11"/>
      <c r="Z116" s="9" t="s">
        <v>120</v>
      </c>
      <c r="AA116" s="12">
        <v>980</v>
      </c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>
        <v>990</v>
      </c>
      <c r="AP116" s="12"/>
      <c r="AQ116" s="12"/>
      <c r="AR116" s="12"/>
      <c r="AS116" s="12">
        <v>990</v>
      </c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>
        <v>1030</v>
      </c>
      <c r="BE116" s="12"/>
      <c r="BF116" s="12"/>
      <c r="BG116" s="12"/>
      <c r="BH116" s="12">
        <v>1030</v>
      </c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9" t="s">
        <v>120</v>
      </c>
      <c r="BT116" s="28">
        <f>BT117</f>
        <v>0</v>
      </c>
      <c r="BU116" s="21">
        <f t="shared" si="3"/>
        <v>980</v>
      </c>
    </row>
    <row r="117" spans="1:73" ht="68.45" customHeight="1">
      <c r="A117" s="13" t="s">
        <v>39</v>
      </c>
      <c r="B117" s="14" t="s">
        <v>19</v>
      </c>
      <c r="C117" s="14" t="s">
        <v>37</v>
      </c>
      <c r="D117" s="14" t="s">
        <v>91</v>
      </c>
      <c r="E117" s="14" t="s">
        <v>121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9" t="s">
        <v>246</v>
      </c>
      <c r="U117" s="14"/>
      <c r="V117" s="15"/>
      <c r="W117" s="15"/>
      <c r="X117" s="15"/>
      <c r="Y117" s="15"/>
      <c r="Z117" s="13" t="s">
        <v>39</v>
      </c>
      <c r="AA117" s="16">
        <v>980</v>
      </c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>
        <v>990</v>
      </c>
      <c r="AP117" s="16"/>
      <c r="AQ117" s="16"/>
      <c r="AR117" s="16"/>
      <c r="AS117" s="16">
        <v>990</v>
      </c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>
        <v>1030</v>
      </c>
      <c r="BE117" s="16"/>
      <c r="BF117" s="16"/>
      <c r="BG117" s="16"/>
      <c r="BH117" s="16">
        <v>1030</v>
      </c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3" t="s">
        <v>39</v>
      </c>
      <c r="BT117" s="28">
        <v>0</v>
      </c>
      <c r="BU117" s="21">
        <f t="shared" si="3"/>
        <v>980</v>
      </c>
    </row>
    <row r="118" spans="1:73" ht="34.15" customHeight="1">
      <c r="A118" s="9" t="s">
        <v>122</v>
      </c>
      <c r="B118" s="10" t="s">
        <v>19</v>
      </c>
      <c r="C118" s="10" t="s">
        <v>37</v>
      </c>
      <c r="D118" s="10" t="s">
        <v>91</v>
      </c>
      <c r="E118" s="10" t="s">
        <v>123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1"/>
      <c r="W118" s="11"/>
      <c r="X118" s="11"/>
      <c r="Y118" s="11"/>
      <c r="Z118" s="9" t="s">
        <v>122</v>
      </c>
      <c r="AA118" s="12">
        <v>4700</v>
      </c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>
        <v>4900</v>
      </c>
      <c r="AP118" s="12"/>
      <c r="AQ118" s="12"/>
      <c r="AR118" s="12"/>
      <c r="AS118" s="12">
        <v>4900</v>
      </c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>
        <v>4900</v>
      </c>
      <c r="BE118" s="12"/>
      <c r="BF118" s="12"/>
      <c r="BG118" s="12"/>
      <c r="BH118" s="12">
        <v>4900</v>
      </c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9" t="s">
        <v>122</v>
      </c>
      <c r="BT118" s="28">
        <f>BT119</f>
        <v>550</v>
      </c>
      <c r="BU118" s="21">
        <f t="shared" si="3"/>
        <v>5250</v>
      </c>
    </row>
    <row r="119" spans="1:73" ht="68.45" customHeight="1">
      <c r="A119" s="13" t="s">
        <v>39</v>
      </c>
      <c r="B119" s="14" t="s">
        <v>19</v>
      </c>
      <c r="C119" s="14" t="s">
        <v>37</v>
      </c>
      <c r="D119" s="14" t="s">
        <v>91</v>
      </c>
      <c r="E119" s="14" t="s">
        <v>123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9" t="s">
        <v>246</v>
      </c>
      <c r="U119" s="14"/>
      <c r="V119" s="15"/>
      <c r="W119" s="15"/>
      <c r="X119" s="15"/>
      <c r="Y119" s="15"/>
      <c r="Z119" s="13" t="s">
        <v>39</v>
      </c>
      <c r="AA119" s="16">
        <v>4700</v>
      </c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>
        <v>4900</v>
      </c>
      <c r="AP119" s="16"/>
      <c r="AQ119" s="16"/>
      <c r="AR119" s="16"/>
      <c r="AS119" s="16">
        <v>4900</v>
      </c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>
        <v>4900</v>
      </c>
      <c r="BE119" s="16"/>
      <c r="BF119" s="16"/>
      <c r="BG119" s="16"/>
      <c r="BH119" s="16">
        <v>4900</v>
      </c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3" t="s">
        <v>39</v>
      </c>
      <c r="BT119" s="28">
        <v>550</v>
      </c>
      <c r="BU119" s="21">
        <f t="shared" si="3"/>
        <v>5250</v>
      </c>
    </row>
    <row r="120" spans="1:73" ht="51.4" customHeight="1">
      <c r="A120" s="9" t="s">
        <v>124</v>
      </c>
      <c r="B120" s="10" t="s">
        <v>19</v>
      </c>
      <c r="C120" s="10" t="s">
        <v>37</v>
      </c>
      <c r="D120" s="10" t="s">
        <v>91</v>
      </c>
      <c r="E120" s="10" t="s">
        <v>125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1"/>
      <c r="W120" s="11"/>
      <c r="X120" s="11"/>
      <c r="Y120" s="11"/>
      <c r="Z120" s="9" t="s">
        <v>124</v>
      </c>
      <c r="AA120" s="12">
        <v>582</v>
      </c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>
        <v>850</v>
      </c>
      <c r="AP120" s="12"/>
      <c r="AQ120" s="12"/>
      <c r="AR120" s="12"/>
      <c r="AS120" s="12">
        <v>850</v>
      </c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>
        <v>850</v>
      </c>
      <c r="BE120" s="12"/>
      <c r="BF120" s="12"/>
      <c r="BG120" s="12"/>
      <c r="BH120" s="12">
        <v>850</v>
      </c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9" t="s">
        <v>124</v>
      </c>
      <c r="BT120" s="28">
        <f>BT121</f>
        <v>0</v>
      </c>
      <c r="BU120" s="21">
        <f t="shared" si="3"/>
        <v>582</v>
      </c>
    </row>
    <row r="121" spans="1:73" ht="68.45" customHeight="1">
      <c r="A121" s="13" t="s">
        <v>39</v>
      </c>
      <c r="B121" s="14" t="s">
        <v>19</v>
      </c>
      <c r="C121" s="14" t="s">
        <v>37</v>
      </c>
      <c r="D121" s="14" t="s">
        <v>91</v>
      </c>
      <c r="E121" s="14" t="s">
        <v>125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9" t="s">
        <v>246</v>
      </c>
      <c r="U121" s="14"/>
      <c r="V121" s="15"/>
      <c r="W121" s="15"/>
      <c r="X121" s="15"/>
      <c r="Y121" s="15"/>
      <c r="Z121" s="13" t="s">
        <v>39</v>
      </c>
      <c r="AA121" s="16">
        <v>582</v>
      </c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>
        <v>850</v>
      </c>
      <c r="AP121" s="16"/>
      <c r="AQ121" s="16"/>
      <c r="AR121" s="16"/>
      <c r="AS121" s="16">
        <v>850</v>
      </c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>
        <v>850</v>
      </c>
      <c r="BE121" s="16"/>
      <c r="BF121" s="16"/>
      <c r="BG121" s="16"/>
      <c r="BH121" s="16">
        <v>850</v>
      </c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3" t="s">
        <v>39</v>
      </c>
      <c r="BT121" s="28">
        <v>0</v>
      </c>
      <c r="BU121" s="21">
        <f t="shared" si="3"/>
        <v>582</v>
      </c>
    </row>
    <row r="122" spans="1:73" ht="51.4" customHeight="1">
      <c r="A122" s="9" t="s">
        <v>126</v>
      </c>
      <c r="B122" s="10" t="s">
        <v>19</v>
      </c>
      <c r="C122" s="10" t="s">
        <v>37</v>
      </c>
      <c r="D122" s="10" t="s">
        <v>91</v>
      </c>
      <c r="E122" s="10" t="s">
        <v>127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9" t="s">
        <v>126</v>
      </c>
      <c r="AA122" s="12">
        <v>4807.25</v>
      </c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>
        <v>4650</v>
      </c>
      <c r="AP122" s="12"/>
      <c r="AQ122" s="12"/>
      <c r="AR122" s="12"/>
      <c r="AS122" s="12">
        <v>4650</v>
      </c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>
        <v>4650</v>
      </c>
      <c r="BE122" s="12"/>
      <c r="BF122" s="12"/>
      <c r="BG122" s="12"/>
      <c r="BH122" s="12">
        <v>4650</v>
      </c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9" t="s">
        <v>126</v>
      </c>
      <c r="BT122" s="28">
        <f>BT123</f>
        <v>10500</v>
      </c>
      <c r="BU122" s="21">
        <f t="shared" si="3"/>
        <v>15307.25</v>
      </c>
    </row>
    <row r="123" spans="1:73" ht="68.45" customHeight="1">
      <c r="A123" s="13" t="s">
        <v>39</v>
      </c>
      <c r="B123" s="14" t="s">
        <v>19</v>
      </c>
      <c r="C123" s="14" t="s">
        <v>37</v>
      </c>
      <c r="D123" s="14" t="s">
        <v>91</v>
      </c>
      <c r="E123" s="14" t="s">
        <v>127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9" t="s">
        <v>246</v>
      </c>
      <c r="U123" s="14"/>
      <c r="V123" s="15"/>
      <c r="W123" s="15"/>
      <c r="X123" s="15"/>
      <c r="Y123" s="15"/>
      <c r="Z123" s="13" t="s">
        <v>39</v>
      </c>
      <c r="AA123" s="16">
        <v>4807.25</v>
      </c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>
        <v>4650</v>
      </c>
      <c r="AP123" s="16"/>
      <c r="AQ123" s="16"/>
      <c r="AR123" s="16"/>
      <c r="AS123" s="16">
        <v>4650</v>
      </c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>
        <v>4650</v>
      </c>
      <c r="BE123" s="16"/>
      <c r="BF123" s="16"/>
      <c r="BG123" s="16"/>
      <c r="BH123" s="16">
        <v>4650</v>
      </c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3" t="s">
        <v>39</v>
      </c>
      <c r="BT123" s="28">
        <v>10500</v>
      </c>
      <c r="BU123" s="21">
        <f t="shared" si="3"/>
        <v>15307.25</v>
      </c>
    </row>
    <row r="124" spans="1:73" ht="34.15" customHeight="1">
      <c r="A124" s="9" t="s">
        <v>128</v>
      </c>
      <c r="B124" s="10" t="s">
        <v>19</v>
      </c>
      <c r="C124" s="10" t="s">
        <v>37</v>
      </c>
      <c r="D124" s="10" t="s">
        <v>91</v>
      </c>
      <c r="E124" s="10" t="s">
        <v>129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1"/>
      <c r="W124" s="11"/>
      <c r="X124" s="11"/>
      <c r="Y124" s="11"/>
      <c r="Z124" s="9" t="s">
        <v>128</v>
      </c>
      <c r="AA124" s="12">
        <v>700</v>
      </c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>
        <v>800</v>
      </c>
      <c r="AP124" s="12"/>
      <c r="AQ124" s="12"/>
      <c r="AR124" s="12"/>
      <c r="AS124" s="12">
        <v>800</v>
      </c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>
        <v>800</v>
      </c>
      <c r="BE124" s="12"/>
      <c r="BF124" s="12"/>
      <c r="BG124" s="12"/>
      <c r="BH124" s="12">
        <v>800</v>
      </c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9" t="s">
        <v>128</v>
      </c>
      <c r="BT124" s="28">
        <f>BT125</f>
        <v>0</v>
      </c>
      <c r="BU124" s="21">
        <f t="shared" si="3"/>
        <v>700</v>
      </c>
    </row>
    <row r="125" spans="1:73" ht="68.45" customHeight="1">
      <c r="A125" s="13" t="s">
        <v>39</v>
      </c>
      <c r="B125" s="14" t="s">
        <v>19</v>
      </c>
      <c r="C125" s="14" t="s">
        <v>37</v>
      </c>
      <c r="D125" s="14" t="s">
        <v>91</v>
      </c>
      <c r="E125" s="14" t="s">
        <v>129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9" t="s">
        <v>246</v>
      </c>
      <c r="U125" s="14"/>
      <c r="V125" s="15"/>
      <c r="W125" s="15"/>
      <c r="X125" s="15"/>
      <c r="Y125" s="15"/>
      <c r="Z125" s="13" t="s">
        <v>39</v>
      </c>
      <c r="AA125" s="16">
        <v>700</v>
      </c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>
        <v>800</v>
      </c>
      <c r="AP125" s="16"/>
      <c r="AQ125" s="16"/>
      <c r="AR125" s="16"/>
      <c r="AS125" s="16">
        <v>800</v>
      </c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>
        <v>800</v>
      </c>
      <c r="BE125" s="16"/>
      <c r="BF125" s="16"/>
      <c r="BG125" s="16"/>
      <c r="BH125" s="16">
        <v>800</v>
      </c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3" t="s">
        <v>39</v>
      </c>
      <c r="BT125" s="28">
        <v>0</v>
      </c>
      <c r="BU125" s="21">
        <f t="shared" si="3"/>
        <v>700</v>
      </c>
    </row>
    <row r="126" spans="1:73" ht="34.15" customHeight="1">
      <c r="A126" s="9" t="s">
        <v>130</v>
      </c>
      <c r="B126" s="10" t="s">
        <v>19</v>
      </c>
      <c r="C126" s="10" t="s">
        <v>37</v>
      </c>
      <c r="D126" s="10" t="s">
        <v>91</v>
      </c>
      <c r="E126" s="10" t="s">
        <v>131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1"/>
      <c r="W126" s="11"/>
      <c r="X126" s="11"/>
      <c r="Y126" s="11"/>
      <c r="Z126" s="9" t="s">
        <v>130</v>
      </c>
      <c r="AA126" s="12">
        <v>200</v>
      </c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>
        <v>200</v>
      </c>
      <c r="AP126" s="12"/>
      <c r="AQ126" s="12"/>
      <c r="AR126" s="12"/>
      <c r="AS126" s="12">
        <v>200</v>
      </c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>
        <v>200</v>
      </c>
      <c r="BE126" s="12"/>
      <c r="BF126" s="12"/>
      <c r="BG126" s="12"/>
      <c r="BH126" s="12">
        <v>200</v>
      </c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9" t="s">
        <v>130</v>
      </c>
      <c r="BT126" s="28">
        <f>BT127</f>
        <v>0</v>
      </c>
      <c r="BU126" s="21">
        <f t="shared" si="3"/>
        <v>200</v>
      </c>
    </row>
    <row r="127" spans="1:73" ht="68.45" customHeight="1">
      <c r="A127" s="13" t="s">
        <v>39</v>
      </c>
      <c r="B127" s="14" t="s">
        <v>19</v>
      </c>
      <c r="C127" s="14" t="s">
        <v>37</v>
      </c>
      <c r="D127" s="14" t="s">
        <v>91</v>
      </c>
      <c r="E127" s="14" t="s">
        <v>131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9" t="s">
        <v>246</v>
      </c>
      <c r="U127" s="14"/>
      <c r="V127" s="15"/>
      <c r="W127" s="15"/>
      <c r="X127" s="15"/>
      <c r="Y127" s="15"/>
      <c r="Z127" s="13" t="s">
        <v>39</v>
      </c>
      <c r="AA127" s="16">
        <v>200</v>
      </c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>
        <v>200</v>
      </c>
      <c r="AP127" s="16"/>
      <c r="AQ127" s="16"/>
      <c r="AR127" s="16"/>
      <c r="AS127" s="16">
        <v>200</v>
      </c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>
        <v>200</v>
      </c>
      <c r="BE127" s="16"/>
      <c r="BF127" s="16"/>
      <c r="BG127" s="16"/>
      <c r="BH127" s="16">
        <v>200</v>
      </c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3" t="s">
        <v>39</v>
      </c>
      <c r="BT127" s="28">
        <v>0</v>
      </c>
      <c r="BU127" s="21">
        <f t="shared" si="3"/>
        <v>200</v>
      </c>
    </row>
    <row r="128" spans="1:73" ht="205.35" customHeight="1">
      <c r="A128" s="17" t="s">
        <v>132</v>
      </c>
      <c r="B128" s="10" t="s">
        <v>19</v>
      </c>
      <c r="C128" s="10" t="s">
        <v>37</v>
      </c>
      <c r="D128" s="10" t="s">
        <v>91</v>
      </c>
      <c r="E128" s="10" t="s">
        <v>133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17" t="s">
        <v>132</v>
      </c>
      <c r="AA128" s="12">
        <v>2370.4499999999998</v>
      </c>
      <c r="AB128" s="12"/>
      <c r="AC128" s="12">
        <v>2109.6999999999998</v>
      </c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7" t="s">
        <v>132</v>
      </c>
      <c r="BT128" s="28">
        <f>BT129</f>
        <v>0</v>
      </c>
      <c r="BU128" s="21">
        <f t="shared" si="3"/>
        <v>2370.4499999999998</v>
      </c>
    </row>
    <row r="129" spans="1:73" ht="68.45" customHeight="1">
      <c r="A129" s="13" t="s">
        <v>39</v>
      </c>
      <c r="B129" s="14" t="s">
        <v>19</v>
      </c>
      <c r="C129" s="14" t="s">
        <v>37</v>
      </c>
      <c r="D129" s="14" t="s">
        <v>91</v>
      </c>
      <c r="E129" s="14" t="s">
        <v>133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9" t="s">
        <v>246</v>
      </c>
      <c r="U129" s="14"/>
      <c r="V129" s="15"/>
      <c r="W129" s="15"/>
      <c r="X129" s="15"/>
      <c r="Y129" s="15"/>
      <c r="Z129" s="13" t="s">
        <v>39</v>
      </c>
      <c r="AA129" s="16">
        <v>2370.4499999999998</v>
      </c>
      <c r="AB129" s="16"/>
      <c r="AC129" s="16">
        <v>2109.6999999999998</v>
      </c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3" t="s">
        <v>39</v>
      </c>
      <c r="BT129" s="28">
        <v>0</v>
      </c>
      <c r="BU129" s="21">
        <f t="shared" si="3"/>
        <v>2370.4499999999998</v>
      </c>
    </row>
    <row r="130" spans="1:73" ht="256.5" customHeight="1">
      <c r="A130" s="17" t="s">
        <v>134</v>
      </c>
      <c r="B130" s="10" t="s">
        <v>19</v>
      </c>
      <c r="C130" s="10" t="s">
        <v>37</v>
      </c>
      <c r="D130" s="10" t="s">
        <v>91</v>
      </c>
      <c r="E130" s="10" t="s">
        <v>135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1"/>
      <c r="X130" s="11"/>
      <c r="Y130" s="11"/>
      <c r="Z130" s="17" t="s">
        <v>134</v>
      </c>
      <c r="AA130" s="12">
        <v>1352.3</v>
      </c>
      <c r="AB130" s="12"/>
      <c r="AC130" s="12">
        <v>1202.3</v>
      </c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7" t="s">
        <v>134</v>
      </c>
      <c r="BT130" s="28">
        <f>BT131</f>
        <v>0</v>
      </c>
      <c r="BU130" s="21">
        <f t="shared" si="3"/>
        <v>1352.3</v>
      </c>
    </row>
    <row r="131" spans="1:73" ht="68.45" customHeight="1">
      <c r="A131" s="13" t="s">
        <v>39</v>
      </c>
      <c r="B131" s="14" t="s">
        <v>19</v>
      </c>
      <c r="C131" s="14" t="s">
        <v>37</v>
      </c>
      <c r="D131" s="14" t="s">
        <v>91</v>
      </c>
      <c r="E131" s="14" t="s">
        <v>135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9" t="s">
        <v>246</v>
      </c>
      <c r="U131" s="14"/>
      <c r="V131" s="15"/>
      <c r="W131" s="15"/>
      <c r="X131" s="15"/>
      <c r="Y131" s="15"/>
      <c r="Z131" s="13" t="s">
        <v>39</v>
      </c>
      <c r="AA131" s="16">
        <v>1352.3</v>
      </c>
      <c r="AB131" s="16"/>
      <c r="AC131" s="16">
        <v>1202.3</v>
      </c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3" t="s">
        <v>39</v>
      </c>
      <c r="BT131" s="28">
        <v>0</v>
      </c>
      <c r="BU131" s="21">
        <f t="shared" si="3"/>
        <v>1352.3</v>
      </c>
    </row>
    <row r="132" spans="1:73" ht="68.45" customHeight="1">
      <c r="A132" s="9" t="s">
        <v>136</v>
      </c>
      <c r="B132" s="10" t="s">
        <v>19</v>
      </c>
      <c r="C132" s="10" t="s">
        <v>37</v>
      </c>
      <c r="D132" s="10" t="s">
        <v>91</v>
      </c>
      <c r="E132" s="10" t="s">
        <v>137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1"/>
      <c r="W132" s="11"/>
      <c r="X132" s="11"/>
      <c r="Y132" s="11"/>
      <c r="Z132" s="9" t="s">
        <v>136</v>
      </c>
      <c r="AA132" s="12">
        <v>20</v>
      </c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>
        <v>20</v>
      </c>
      <c r="AP132" s="12"/>
      <c r="AQ132" s="12"/>
      <c r="AR132" s="12"/>
      <c r="AS132" s="12">
        <v>20</v>
      </c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>
        <v>20</v>
      </c>
      <c r="BE132" s="12"/>
      <c r="BF132" s="12"/>
      <c r="BG132" s="12"/>
      <c r="BH132" s="12">
        <v>20</v>
      </c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9" t="s">
        <v>136</v>
      </c>
      <c r="BT132" s="28">
        <f>BT133</f>
        <v>0</v>
      </c>
      <c r="BU132" s="21">
        <f t="shared" si="3"/>
        <v>20</v>
      </c>
    </row>
    <row r="133" spans="1:73" ht="68.45" customHeight="1">
      <c r="A133" s="9" t="s">
        <v>138</v>
      </c>
      <c r="B133" s="10" t="s">
        <v>19</v>
      </c>
      <c r="C133" s="10" t="s">
        <v>37</v>
      </c>
      <c r="D133" s="10" t="s">
        <v>91</v>
      </c>
      <c r="E133" s="10" t="s">
        <v>139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  <c r="W133" s="11"/>
      <c r="X133" s="11"/>
      <c r="Y133" s="11"/>
      <c r="Z133" s="9" t="s">
        <v>138</v>
      </c>
      <c r="AA133" s="12">
        <v>20</v>
      </c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>
        <v>20</v>
      </c>
      <c r="AP133" s="12"/>
      <c r="AQ133" s="12"/>
      <c r="AR133" s="12"/>
      <c r="AS133" s="12">
        <v>20</v>
      </c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>
        <v>20</v>
      </c>
      <c r="BE133" s="12"/>
      <c r="BF133" s="12"/>
      <c r="BG133" s="12"/>
      <c r="BH133" s="12">
        <v>20</v>
      </c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9" t="s">
        <v>138</v>
      </c>
      <c r="BT133" s="28">
        <f>BT134</f>
        <v>0</v>
      </c>
      <c r="BU133" s="21">
        <f t="shared" si="3"/>
        <v>20</v>
      </c>
    </row>
    <row r="134" spans="1:73" ht="68.45" customHeight="1">
      <c r="A134" s="13" t="s">
        <v>39</v>
      </c>
      <c r="B134" s="14" t="s">
        <v>19</v>
      </c>
      <c r="C134" s="14" t="s">
        <v>37</v>
      </c>
      <c r="D134" s="14" t="s">
        <v>91</v>
      </c>
      <c r="E134" s="14" t="s">
        <v>139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9" t="s">
        <v>246</v>
      </c>
      <c r="U134" s="14"/>
      <c r="V134" s="15"/>
      <c r="W134" s="15"/>
      <c r="X134" s="15"/>
      <c r="Y134" s="15"/>
      <c r="Z134" s="13" t="s">
        <v>39</v>
      </c>
      <c r="AA134" s="16">
        <v>20</v>
      </c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>
        <v>20</v>
      </c>
      <c r="AP134" s="16"/>
      <c r="AQ134" s="16"/>
      <c r="AR134" s="16"/>
      <c r="AS134" s="16">
        <v>20</v>
      </c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>
        <v>20</v>
      </c>
      <c r="BE134" s="16"/>
      <c r="BF134" s="16"/>
      <c r="BG134" s="16"/>
      <c r="BH134" s="16">
        <v>20</v>
      </c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3" t="s">
        <v>39</v>
      </c>
      <c r="BT134" s="28">
        <v>0</v>
      </c>
      <c r="BU134" s="21">
        <f t="shared" si="3"/>
        <v>20</v>
      </c>
    </row>
    <row r="135" spans="1:73" ht="34.15" customHeight="1">
      <c r="A135" s="8" t="s">
        <v>140</v>
      </c>
      <c r="B135" s="4" t="s">
        <v>19</v>
      </c>
      <c r="C135" s="4" t="s">
        <v>37</v>
      </c>
      <c r="D135" s="4" t="s">
        <v>141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6"/>
      <c r="W135" s="6"/>
      <c r="X135" s="6"/>
      <c r="Y135" s="6"/>
      <c r="Z135" s="8" t="s">
        <v>140</v>
      </c>
      <c r="AA135" s="7">
        <v>2065</v>
      </c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>
        <v>2165</v>
      </c>
      <c r="AP135" s="7"/>
      <c r="AQ135" s="7"/>
      <c r="AR135" s="7"/>
      <c r="AS135" s="7">
        <v>2165</v>
      </c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>
        <v>1905</v>
      </c>
      <c r="BE135" s="7"/>
      <c r="BF135" s="7"/>
      <c r="BG135" s="7"/>
      <c r="BH135" s="7">
        <v>1905</v>
      </c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8" t="s">
        <v>140</v>
      </c>
      <c r="BT135" s="29">
        <f>BT136</f>
        <v>0</v>
      </c>
      <c r="BU135" s="21">
        <f t="shared" si="3"/>
        <v>2065</v>
      </c>
    </row>
    <row r="136" spans="1:73" ht="34.15" customHeight="1">
      <c r="A136" s="9" t="s">
        <v>92</v>
      </c>
      <c r="B136" s="10" t="s">
        <v>19</v>
      </c>
      <c r="C136" s="10" t="s">
        <v>37</v>
      </c>
      <c r="D136" s="10" t="s">
        <v>141</v>
      </c>
      <c r="E136" s="10" t="s">
        <v>93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1"/>
      <c r="W136" s="11"/>
      <c r="X136" s="11"/>
      <c r="Y136" s="11"/>
      <c r="Z136" s="9" t="s">
        <v>92</v>
      </c>
      <c r="AA136" s="12">
        <v>2065</v>
      </c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>
        <v>2165</v>
      </c>
      <c r="AP136" s="12"/>
      <c r="AQ136" s="12"/>
      <c r="AR136" s="12"/>
      <c r="AS136" s="12">
        <v>2165</v>
      </c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>
        <v>1905</v>
      </c>
      <c r="BE136" s="12"/>
      <c r="BF136" s="12"/>
      <c r="BG136" s="12"/>
      <c r="BH136" s="12">
        <v>1905</v>
      </c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9" t="s">
        <v>92</v>
      </c>
      <c r="BT136" s="28">
        <f>BT137</f>
        <v>0</v>
      </c>
      <c r="BU136" s="21">
        <f t="shared" si="3"/>
        <v>2065</v>
      </c>
    </row>
    <row r="137" spans="1:73" ht="102.6" customHeight="1">
      <c r="A137" s="9" t="s">
        <v>94</v>
      </c>
      <c r="B137" s="10" t="s">
        <v>19</v>
      </c>
      <c r="C137" s="10" t="s">
        <v>37</v>
      </c>
      <c r="D137" s="10" t="s">
        <v>141</v>
      </c>
      <c r="E137" s="10" t="s">
        <v>95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9" t="s">
        <v>94</v>
      </c>
      <c r="AA137" s="12">
        <v>2065</v>
      </c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>
        <v>2165</v>
      </c>
      <c r="AP137" s="12"/>
      <c r="AQ137" s="12"/>
      <c r="AR137" s="12"/>
      <c r="AS137" s="12">
        <v>2165</v>
      </c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>
        <v>1905</v>
      </c>
      <c r="BE137" s="12"/>
      <c r="BF137" s="12"/>
      <c r="BG137" s="12"/>
      <c r="BH137" s="12">
        <v>1905</v>
      </c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9" t="s">
        <v>94</v>
      </c>
      <c r="BT137" s="28">
        <f>BT138</f>
        <v>0</v>
      </c>
      <c r="BU137" s="21">
        <f t="shared" si="3"/>
        <v>2065</v>
      </c>
    </row>
    <row r="138" spans="1:73" ht="34.15" customHeight="1">
      <c r="A138" s="9" t="s">
        <v>96</v>
      </c>
      <c r="B138" s="10" t="s">
        <v>19</v>
      </c>
      <c r="C138" s="10" t="s">
        <v>37</v>
      </c>
      <c r="D138" s="10" t="s">
        <v>141</v>
      </c>
      <c r="E138" s="10" t="s">
        <v>97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1"/>
      <c r="W138" s="11"/>
      <c r="X138" s="11"/>
      <c r="Y138" s="11"/>
      <c r="Z138" s="9" t="s">
        <v>96</v>
      </c>
      <c r="AA138" s="12">
        <v>2065</v>
      </c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>
        <v>2165</v>
      </c>
      <c r="AP138" s="12"/>
      <c r="AQ138" s="12"/>
      <c r="AR138" s="12"/>
      <c r="AS138" s="12">
        <v>2165</v>
      </c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>
        <v>1905</v>
      </c>
      <c r="BE138" s="12"/>
      <c r="BF138" s="12"/>
      <c r="BG138" s="12"/>
      <c r="BH138" s="12">
        <v>1905</v>
      </c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9" t="s">
        <v>96</v>
      </c>
      <c r="BT138" s="28">
        <f>BT139</f>
        <v>0</v>
      </c>
      <c r="BU138" s="21">
        <f t="shared" si="3"/>
        <v>2065</v>
      </c>
    </row>
    <row r="139" spans="1:73" ht="51.4" customHeight="1">
      <c r="A139" s="9" t="s">
        <v>113</v>
      </c>
      <c r="B139" s="10" t="s">
        <v>19</v>
      </c>
      <c r="C139" s="10" t="s">
        <v>37</v>
      </c>
      <c r="D139" s="10" t="s">
        <v>141</v>
      </c>
      <c r="E139" s="10" t="s">
        <v>114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1"/>
      <c r="W139" s="11"/>
      <c r="X139" s="11"/>
      <c r="Y139" s="11"/>
      <c r="Z139" s="9" t="s">
        <v>113</v>
      </c>
      <c r="AA139" s="12">
        <v>2065</v>
      </c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>
        <v>2165</v>
      </c>
      <c r="AP139" s="12"/>
      <c r="AQ139" s="12"/>
      <c r="AR139" s="12"/>
      <c r="AS139" s="12">
        <v>2165</v>
      </c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>
        <v>1905</v>
      </c>
      <c r="BE139" s="12"/>
      <c r="BF139" s="12"/>
      <c r="BG139" s="12"/>
      <c r="BH139" s="12">
        <v>1905</v>
      </c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9" t="s">
        <v>113</v>
      </c>
      <c r="BT139" s="28">
        <f>BT140+BT142+BT144</f>
        <v>0</v>
      </c>
      <c r="BU139" s="21">
        <f t="shared" si="3"/>
        <v>2065</v>
      </c>
    </row>
    <row r="140" spans="1:73" ht="51.4" customHeight="1">
      <c r="A140" s="9" t="s">
        <v>142</v>
      </c>
      <c r="B140" s="10" t="s">
        <v>19</v>
      </c>
      <c r="C140" s="10" t="s">
        <v>37</v>
      </c>
      <c r="D140" s="10" t="s">
        <v>141</v>
      </c>
      <c r="E140" s="10" t="s">
        <v>143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 t="s">
        <v>142</v>
      </c>
      <c r="AA140" s="12">
        <v>450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>
        <v>450</v>
      </c>
      <c r="AP140" s="12"/>
      <c r="AQ140" s="12"/>
      <c r="AR140" s="12"/>
      <c r="AS140" s="12">
        <v>450</v>
      </c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>
        <v>400</v>
      </c>
      <c r="BE140" s="12"/>
      <c r="BF140" s="12"/>
      <c r="BG140" s="12"/>
      <c r="BH140" s="12">
        <v>400</v>
      </c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9" t="s">
        <v>142</v>
      </c>
      <c r="BT140" s="28">
        <f>BT141</f>
        <v>0</v>
      </c>
      <c r="BU140" s="21">
        <f t="shared" si="3"/>
        <v>450</v>
      </c>
    </row>
    <row r="141" spans="1:73" ht="68.45" customHeight="1">
      <c r="A141" s="13" t="s">
        <v>39</v>
      </c>
      <c r="B141" s="14" t="s">
        <v>19</v>
      </c>
      <c r="C141" s="14" t="s">
        <v>37</v>
      </c>
      <c r="D141" s="14" t="s">
        <v>141</v>
      </c>
      <c r="E141" s="14" t="s">
        <v>143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9" t="s">
        <v>246</v>
      </c>
      <c r="U141" s="14"/>
      <c r="V141" s="15"/>
      <c r="W141" s="15"/>
      <c r="X141" s="15"/>
      <c r="Y141" s="15"/>
      <c r="Z141" s="13" t="s">
        <v>39</v>
      </c>
      <c r="AA141" s="16">
        <v>450</v>
      </c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>
        <v>450</v>
      </c>
      <c r="AP141" s="16"/>
      <c r="AQ141" s="16"/>
      <c r="AR141" s="16"/>
      <c r="AS141" s="16">
        <v>450</v>
      </c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>
        <v>400</v>
      </c>
      <c r="BE141" s="16"/>
      <c r="BF141" s="16"/>
      <c r="BG141" s="16"/>
      <c r="BH141" s="16">
        <v>400</v>
      </c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3" t="s">
        <v>39</v>
      </c>
      <c r="BT141" s="28">
        <v>0</v>
      </c>
      <c r="BU141" s="21">
        <f t="shared" si="3"/>
        <v>450</v>
      </c>
    </row>
    <row r="142" spans="1:73" ht="34.15" customHeight="1">
      <c r="A142" s="9" t="s">
        <v>144</v>
      </c>
      <c r="B142" s="10" t="s">
        <v>19</v>
      </c>
      <c r="C142" s="10" t="s">
        <v>37</v>
      </c>
      <c r="D142" s="10" t="s">
        <v>141</v>
      </c>
      <c r="E142" s="10" t="s">
        <v>145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1"/>
      <c r="W142" s="11"/>
      <c r="X142" s="11"/>
      <c r="Y142" s="11"/>
      <c r="Z142" s="9" t="s">
        <v>144</v>
      </c>
      <c r="AA142" s="12">
        <v>1600</v>
      </c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>
        <v>1700</v>
      </c>
      <c r="AP142" s="12"/>
      <c r="AQ142" s="12"/>
      <c r="AR142" s="12"/>
      <c r="AS142" s="12">
        <v>1700</v>
      </c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>
        <v>1490</v>
      </c>
      <c r="BE142" s="12"/>
      <c r="BF142" s="12"/>
      <c r="BG142" s="12"/>
      <c r="BH142" s="12">
        <v>1490</v>
      </c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9" t="s">
        <v>144</v>
      </c>
      <c r="BT142" s="28">
        <f>BT143</f>
        <v>0</v>
      </c>
      <c r="BU142" s="21">
        <f t="shared" ref="BU142:BU206" si="8">AA142+BT142</f>
        <v>1600</v>
      </c>
    </row>
    <row r="143" spans="1:73" ht="68.45" customHeight="1">
      <c r="A143" s="13" t="s">
        <v>39</v>
      </c>
      <c r="B143" s="14" t="s">
        <v>19</v>
      </c>
      <c r="C143" s="14" t="s">
        <v>37</v>
      </c>
      <c r="D143" s="14" t="s">
        <v>141</v>
      </c>
      <c r="E143" s="14" t="s">
        <v>145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9" t="s">
        <v>246</v>
      </c>
      <c r="U143" s="14"/>
      <c r="V143" s="15"/>
      <c r="W143" s="15"/>
      <c r="X143" s="15"/>
      <c r="Y143" s="15"/>
      <c r="Z143" s="13" t="s">
        <v>39</v>
      </c>
      <c r="AA143" s="16">
        <v>1600</v>
      </c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>
        <v>1700</v>
      </c>
      <c r="AP143" s="16"/>
      <c r="AQ143" s="16"/>
      <c r="AR143" s="16"/>
      <c r="AS143" s="16">
        <v>1700</v>
      </c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>
        <v>1490</v>
      </c>
      <c r="BE143" s="16"/>
      <c r="BF143" s="16"/>
      <c r="BG143" s="16"/>
      <c r="BH143" s="16">
        <v>1490</v>
      </c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3" t="s">
        <v>39</v>
      </c>
      <c r="BT143" s="28">
        <v>0</v>
      </c>
      <c r="BU143" s="21">
        <f t="shared" si="8"/>
        <v>1600</v>
      </c>
    </row>
    <row r="144" spans="1:73" ht="34.15" customHeight="1">
      <c r="A144" s="9" t="s">
        <v>146</v>
      </c>
      <c r="B144" s="10" t="s">
        <v>19</v>
      </c>
      <c r="C144" s="10" t="s">
        <v>37</v>
      </c>
      <c r="D144" s="10" t="s">
        <v>141</v>
      </c>
      <c r="E144" s="10" t="s">
        <v>147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1"/>
      <c r="W144" s="11"/>
      <c r="X144" s="11"/>
      <c r="Y144" s="11"/>
      <c r="Z144" s="9" t="s">
        <v>146</v>
      </c>
      <c r="AA144" s="12">
        <v>15</v>
      </c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>
        <v>15</v>
      </c>
      <c r="AP144" s="12"/>
      <c r="AQ144" s="12"/>
      <c r="AR144" s="12"/>
      <c r="AS144" s="12">
        <v>15</v>
      </c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>
        <v>15</v>
      </c>
      <c r="BE144" s="12"/>
      <c r="BF144" s="12"/>
      <c r="BG144" s="12"/>
      <c r="BH144" s="12">
        <v>15</v>
      </c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9" t="s">
        <v>146</v>
      </c>
      <c r="BT144" s="28">
        <f>BT145</f>
        <v>0</v>
      </c>
      <c r="BU144" s="21">
        <f t="shared" si="8"/>
        <v>15</v>
      </c>
    </row>
    <row r="145" spans="1:73" ht="68.45" customHeight="1">
      <c r="A145" s="13" t="s">
        <v>39</v>
      </c>
      <c r="B145" s="14" t="s">
        <v>19</v>
      </c>
      <c r="C145" s="14" t="s">
        <v>37</v>
      </c>
      <c r="D145" s="14" t="s">
        <v>141</v>
      </c>
      <c r="E145" s="14" t="s">
        <v>147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9" t="s">
        <v>246</v>
      </c>
      <c r="U145" s="14"/>
      <c r="V145" s="15"/>
      <c r="W145" s="15"/>
      <c r="X145" s="15"/>
      <c r="Y145" s="15"/>
      <c r="Z145" s="13" t="s">
        <v>39</v>
      </c>
      <c r="AA145" s="16">
        <v>15</v>
      </c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>
        <v>15</v>
      </c>
      <c r="AP145" s="16"/>
      <c r="AQ145" s="16"/>
      <c r="AR145" s="16"/>
      <c r="AS145" s="16">
        <v>15</v>
      </c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>
        <v>15</v>
      </c>
      <c r="BE145" s="16"/>
      <c r="BF145" s="16"/>
      <c r="BG145" s="16"/>
      <c r="BH145" s="16">
        <v>15</v>
      </c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3" t="s">
        <v>39</v>
      </c>
      <c r="BT145" s="28">
        <v>0</v>
      </c>
      <c r="BU145" s="21">
        <f t="shared" si="8"/>
        <v>15</v>
      </c>
    </row>
    <row r="146" spans="1:73" ht="34.15" customHeight="1">
      <c r="A146" s="8" t="s">
        <v>148</v>
      </c>
      <c r="B146" s="4" t="s">
        <v>19</v>
      </c>
      <c r="C146" s="4" t="s">
        <v>112</v>
      </c>
      <c r="D146" s="4" t="s">
        <v>22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8" t="s">
        <v>148</v>
      </c>
      <c r="AA146" s="7">
        <v>87060.68</v>
      </c>
      <c r="AB146" s="7"/>
      <c r="AC146" s="7">
        <v>14538.2</v>
      </c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>
        <v>64956.5</v>
      </c>
      <c r="AP146" s="7"/>
      <c r="AQ146" s="7"/>
      <c r="AR146" s="7"/>
      <c r="AS146" s="7">
        <v>64956.5</v>
      </c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>
        <v>63213.36</v>
      </c>
      <c r="BE146" s="7"/>
      <c r="BF146" s="7"/>
      <c r="BG146" s="7"/>
      <c r="BH146" s="7">
        <v>63213.36</v>
      </c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8" t="s">
        <v>148</v>
      </c>
      <c r="BT146" s="29">
        <f>BT147+BT166+BT179+BT214</f>
        <v>11101.6</v>
      </c>
      <c r="BU146" s="22">
        <f t="shared" si="8"/>
        <v>98162.28</v>
      </c>
    </row>
    <row r="147" spans="1:73" ht="17.100000000000001" customHeight="1">
      <c r="A147" s="8" t="s">
        <v>149</v>
      </c>
      <c r="B147" s="4" t="s">
        <v>19</v>
      </c>
      <c r="C147" s="4" t="s">
        <v>112</v>
      </c>
      <c r="D147" s="4" t="s">
        <v>21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8" t="s">
        <v>149</v>
      </c>
      <c r="AA147" s="7">
        <v>1443.14</v>
      </c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>
        <v>1340</v>
      </c>
      <c r="AP147" s="7"/>
      <c r="AQ147" s="7"/>
      <c r="AR147" s="7"/>
      <c r="AS147" s="7">
        <v>1340</v>
      </c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>
        <v>1343</v>
      </c>
      <c r="BE147" s="7"/>
      <c r="BF147" s="7"/>
      <c r="BG147" s="7"/>
      <c r="BH147" s="7">
        <v>1343</v>
      </c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8" t="s">
        <v>149</v>
      </c>
      <c r="BT147" s="29">
        <f>BT148+BT156</f>
        <v>35</v>
      </c>
      <c r="BU147" s="22">
        <f t="shared" si="8"/>
        <v>1478.14</v>
      </c>
    </row>
    <row r="148" spans="1:73" ht="34.15" customHeight="1">
      <c r="A148" s="9" t="s">
        <v>25</v>
      </c>
      <c r="B148" s="10" t="s">
        <v>19</v>
      </c>
      <c r="C148" s="10" t="s">
        <v>112</v>
      </c>
      <c r="D148" s="10" t="s">
        <v>21</v>
      </c>
      <c r="E148" s="10" t="s">
        <v>26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1"/>
      <c r="W148" s="11"/>
      <c r="X148" s="11"/>
      <c r="Y148" s="11"/>
      <c r="Z148" s="9" t="s">
        <v>25</v>
      </c>
      <c r="AA148" s="12">
        <v>289.14</v>
      </c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>
        <v>185.2</v>
      </c>
      <c r="AP148" s="12"/>
      <c r="AQ148" s="12"/>
      <c r="AR148" s="12"/>
      <c r="AS148" s="12">
        <v>185.2</v>
      </c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>
        <v>185.2</v>
      </c>
      <c r="BE148" s="12"/>
      <c r="BF148" s="12"/>
      <c r="BG148" s="12"/>
      <c r="BH148" s="12">
        <v>185.2</v>
      </c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9" t="s">
        <v>25</v>
      </c>
      <c r="BT148" s="28">
        <f>BT149</f>
        <v>0</v>
      </c>
      <c r="BU148" s="21">
        <f t="shared" si="8"/>
        <v>289.14</v>
      </c>
    </row>
    <row r="149" spans="1:73" ht="34.15" customHeight="1">
      <c r="A149" s="9" t="s">
        <v>58</v>
      </c>
      <c r="B149" s="10" t="s">
        <v>19</v>
      </c>
      <c r="C149" s="10" t="s">
        <v>112</v>
      </c>
      <c r="D149" s="10" t="s">
        <v>21</v>
      </c>
      <c r="E149" s="10" t="s">
        <v>59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11"/>
      <c r="X149" s="11"/>
      <c r="Y149" s="11"/>
      <c r="Z149" s="9" t="s">
        <v>58</v>
      </c>
      <c r="AA149" s="12">
        <v>289.14</v>
      </c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>
        <v>185.2</v>
      </c>
      <c r="AP149" s="12"/>
      <c r="AQ149" s="12"/>
      <c r="AR149" s="12"/>
      <c r="AS149" s="12">
        <v>185.2</v>
      </c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>
        <v>185.2</v>
      </c>
      <c r="BE149" s="12"/>
      <c r="BF149" s="12"/>
      <c r="BG149" s="12"/>
      <c r="BH149" s="12">
        <v>185.2</v>
      </c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9" t="s">
        <v>58</v>
      </c>
      <c r="BT149" s="28">
        <f>BT150</f>
        <v>0</v>
      </c>
      <c r="BU149" s="21">
        <f t="shared" si="8"/>
        <v>289.14</v>
      </c>
    </row>
    <row r="150" spans="1:73" ht="34.15" customHeight="1">
      <c r="A150" s="9" t="s">
        <v>60</v>
      </c>
      <c r="B150" s="10" t="s">
        <v>19</v>
      </c>
      <c r="C150" s="10" t="s">
        <v>112</v>
      </c>
      <c r="D150" s="10" t="s">
        <v>21</v>
      </c>
      <c r="E150" s="10" t="s">
        <v>61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9" t="s">
        <v>60</v>
      </c>
      <c r="AA150" s="12">
        <v>289.14</v>
      </c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>
        <v>185.2</v>
      </c>
      <c r="AP150" s="12"/>
      <c r="AQ150" s="12"/>
      <c r="AR150" s="12"/>
      <c r="AS150" s="12">
        <v>185.2</v>
      </c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>
        <v>185.2</v>
      </c>
      <c r="BE150" s="12"/>
      <c r="BF150" s="12"/>
      <c r="BG150" s="12"/>
      <c r="BH150" s="12">
        <v>185.2</v>
      </c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9" t="s">
        <v>60</v>
      </c>
      <c r="BT150" s="28">
        <f>BT151</f>
        <v>0</v>
      </c>
      <c r="BU150" s="21">
        <f t="shared" si="8"/>
        <v>289.14</v>
      </c>
    </row>
    <row r="151" spans="1:73" ht="34.15" customHeight="1">
      <c r="A151" s="9" t="s">
        <v>62</v>
      </c>
      <c r="B151" s="10" t="s">
        <v>19</v>
      </c>
      <c r="C151" s="10" t="s">
        <v>112</v>
      </c>
      <c r="D151" s="10" t="s">
        <v>21</v>
      </c>
      <c r="E151" s="10" t="s">
        <v>63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1"/>
      <c r="X151" s="11"/>
      <c r="Y151" s="11"/>
      <c r="Z151" s="9" t="s">
        <v>62</v>
      </c>
      <c r="AA151" s="12">
        <v>289.14</v>
      </c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>
        <v>185.2</v>
      </c>
      <c r="AP151" s="12"/>
      <c r="AQ151" s="12"/>
      <c r="AR151" s="12"/>
      <c r="AS151" s="12">
        <v>185.2</v>
      </c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>
        <v>185.2</v>
      </c>
      <c r="BE151" s="12"/>
      <c r="BF151" s="12"/>
      <c r="BG151" s="12"/>
      <c r="BH151" s="12">
        <v>185.2</v>
      </c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9" t="s">
        <v>62</v>
      </c>
      <c r="BT151" s="28">
        <f>BT152+BT154</f>
        <v>0</v>
      </c>
      <c r="BU151" s="21">
        <f t="shared" si="8"/>
        <v>289.14</v>
      </c>
    </row>
    <row r="152" spans="1:73" ht="51.4" customHeight="1">
      <c r="A152" s="9" t="s">
        <v>150</v>
      </c>
      <c r="B152" s="10" t="s">
        <v>19</v>
      </c>
      <c r="C152" s="10" t="s">
        <v>112</v>
      </c>
      <c r="D152" s="10" t="s">
        <v>21</v>
      </c>
      <c r="E152" s="10" t="s">
        <v>151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1"/>
      <c r="X152" s="11"/>
      <c r="Y152" s="11"/>
      <c r="Z152" s="9" t="s">
        <v>150</v>
      </c>
      <c r="AA152" s="12">
        <v>154.04</v>
      </c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>
        <v>83.2</v>
      </c>
      <c r="AP152" s="12"/>
      <c r="AQ152" s="12"/>
      <c r="AR152" s="12"/>
      <c r="AS152" s="12">
        <v>83.2</v>
      </c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>
        <v>83.2</v>
      </c>
      <c r="BE152" s="12"/>
      <c r="BF152" s="12"/>
      <c r="BG152" s="12"/>
      <c r="BH152" s="12">
        <v>83.2</v>
      </c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9" t="s">
        <v>150</v>
      </c>
      <c r="BT152" s="28">
        <f>BT153</f>
        <v>0</v>
      </c>
      <c r="BU152" s="21">
        <f t="shared" si="8"/>
        <v>154.04</v>
      </c>
    </row>
    <row r="153" spans="1:73" ht="34.15" customHeight="1">
      <c r="A153" s="13" t="s">
        <v>66</v>
      </c>
      <c r="B153" s="14" t="s">
        <v>19</v>
      </c>
      <c r="C153" s="14" t="s">
        <v>112</v>
      </c>
      <c r="D153" s="14" t="s">
        <v>21</v>
      </c>
      <c r="E153" s="14" t="s">
        <v>151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9" t="s">
        <v>248</v>
      </c>
      <c r="U153" s="14"/>
      <c r="V153" s="15"/>
      <c r="W153" s="15"/>
      <c r="X153" s="15"/>
      <c r="Y153" s="15"/>
      <c r="Z153" s="13" t="s">
        <v>66</v>
      </c>
      <c r="AA153" s="16">
        <v>154.04</v>
      </c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>
        <v>83.2</v>
      </c>
      <c r="AP153" s="16"/>
      <c r="AQ153" s="16"/>
      <c r="AR153" s="16"/>
      <c r="AS153" s="16">
        <v>83.2</v>
      </c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>
        <v>83.2</v>
      </c>
      <c r="BE153" s="16"/>
      <c r="BF153" s="16"/>
      <c r="BG153" s="16"/>
      <c r="BH153" s="16">
        <v>83.2</v>
      </c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3" t="s">
        <v>66</v>
      </c>
      <c r="BT153" s="28">
        <v>0</v>
      </c>
      <c r="BU153" s="21">
        <f t="shared" si="8"/>
        <v>154.04</v>
      </c>
    </row>
    <row r="154" spans="1:73" ht="68.45" customHeight="1">
      <c r="A154" s="9" t="s">
        <v>152</v>
      </c>
      <c r="B154" s="10" t="s">
        <v>19</v>
      </c>
      <c r="C154" s="10" t="s">
        <v>112</v>
      </c>
      <c r="D154" s="10" t="s">
        <v>21</v>
      </c>
      <c r="E154" s="10" t="s">
        <v>153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1"/>
      <c r="W154" s="11"/>
      <c r="X154" s="11"/>
      <c r="Y154" s="11"/>
      <c r="Z154" s="9" t="s">
        <v>152</v>
      </c>
      <c r="AA154" s="12">
        <v>135.1</v>
      </c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>
        <v>102</v>
      </c>
      <c r="AP154" s="12"/>
      <c r="AQ154" s="12"/>
      <c r="AR154" s="12"/>
      <c r="AS154" s="12">
        <v>102</v>
      </c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>
        <v>102</v>
      </c>
      <c r="BE154" s="12"/>
      <c r="BF154" s="12"/>
      <c r="BG154" s="12"/>
      <c r="BH154" s="12">
        <v>102</v>
      </c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9" t="s">
        <v>152</v>
      </c>
      <c r="BT154" s="28">
        <f>BT155</f>
        <v>0</v>
      </c>
      <c r="BU154" s="21">
        <f t="shared" si="8"/>
        <v>135.1</v>
      </c>
    </row>
    <row r="155" spans="1:73" ht="34.15" customHeight="1">
      <c r="A155" s="13" t="s">
        <v>66</v>
      </c>
      <c r="B155" s="14" t="s">
        <v>19</v>
      </c>
      <c r="C155" s="14" t="s">
        <v>112</v>
      </c>
      <c r="D155" s="14" t="s">
        <v>21</v>
      </c>
      <c r="E155" s="14" t="s">
        <v>153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9" t="s">
        <v>248</v>
      </c>
      <c r="U155" s="14"/>
      <c r="V155" s="15"/>
      <c r="W155" s="15"/>
      <c r="X155" s="15"/>
      <c r="Y155" s="15"/>
      <c r="Z155" s="13" t="s">
        <v>66</v>
      </c>
      <c r="AA155" s="16">
        <v>135.1</v>
      </c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>
        <v>102</v>
      </c>
      <c r="AP155" s="16"/>
      <c r="AQ155" s="16"/>
      <c r="AR155" s="16"/>
      <c r="AS155" s="16">
        <v>102</v>
      </c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>
        <v>102</v>
      </c>
      <c r="BE155" s="16"/>
      <c r="BF155" s="16"/>
      <c r="BG155" s="16"/>
      <c r="BH155" s="16">
        <v>102</v>
      </c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3" t="s">
        <v>66</v>
      </c>
      <c r="BT155" s="28">
        <v>0</v>
      </c>
      <c r="BU155" s="21">
        <f t="shared" si="8"/>
        <v>135.1</v>
      </c>
    </row>
    <row r="156" spans="1:73" ht="34.15" customHeight="1">
      <c r="A156" s="9" t="s">
        <v>92</v>
      </c>
      <c r="B156" s="10" t="s">
        <v>19</v>
      </c>
      <c r="C156" s="10" t="s">
        <v>112</v>
      </c>
      <c r="D156" s="10" t="s">
        <v>21</v>
      </c>
      <c r="E156" s="10" t="s">
        <v>93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1"/>
      <c r="W156" s="11"/>
      <c r="X156" s="11"/>
      <c r="Y156" s="11"/>
      <c r="Z156" s="9" t="s">
        <v>92</v>
      </c>
      <c r="AA156" s="12">
        <v>1154</v>
      </c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>
        <v>1154.8</v>
      </c>
      <c r="AP156" s="12"/>
      <c r="AQ156" s="12"/>
      <c r="AR156" s="12"/>
      <c r="AS156" s="12">
        <v>1154.8</v>
      </c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>
        <v>1157.8</v>
      </c>
      <c r="BE156" s="12"/>
      <c r="BF156" s="12"/>
      <c r="BG156" s="12"/>
      <c r="BH156" s="12">
        <v>1157.8</v>
      </c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9" t="s">
        <v>92</v>
      </c>
      <c r="BT156" s="28">
        <f>BT157</f>
        <v>35</v>
      </c>
      <c r="BU156" s="21">
        <f t="shared" si="8"/>
        <v>1189</v>
      </c>
    </row>
    <row r="157" spans="1:73" ht="102.6" customHeight="1">
      <c r="A157" s="9" t="s">
        <v>94</v>
      </c>
      <c r="B157" s="10" t="s">
        <v>19</v>
      </c>
      <c r="C157" s="10" t="s">
        <v>112</v>
      </c>
      <c r="D157" s="10" t="s">
        <v>21</v>
      </c>
      <c r="E157" s="10" t="s">
        <v>95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  <c r="W157" s="11"/>
      <c r="X157" s="11"/>
      <c r="Y157" s="11"/>
      <c r="Z157" s="9" t="s">
        <v>94</v>
      </c>
      <c r="AA157" s="12">
        <v>1154</v>
      </c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>
        <v>1154.8</v>
      </c>
      <c r="AP157" s="12"/>
      <c r="AQ157" s="12"/>
      <c r="AR157" s="12"/>
      <c r="AS157" s="12">
        <v>1154.8</v>
      </c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>
        <v>1157.8</v>
      </c>
      <c r="BE157" s="12"/>
      <c r="BF157" s="12"/>
      <c r="BG157" s="12"/>
      <c r="BH157" s="12">
        <v>1157.8</v>
      </c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9" t="s">
        <v>94</v>
      </c>
      <c r="BT157" s="28">
        <f>BT158</f>
        <v>35</v>
      </c>
      <c r="BU157" s="21">
        <f t="shared" si="8"/>
        <v>1189</v>
      </c>
    </row>
    <row r="158" spans="1:73" ht="34.15" customHeight="1">
      <c r="A158" s="9" t="s">
        <v>96</v>
      </c>
      <c r="B158" s="10" t="s">
        <v>19</v>
      </c>
      <c r="C158" s="10" t="s">
        <v>112</v>
      </c>
      <c r="D158" s="10" t="s">
        <v>21</v>
      </c>
      <c r="E158" s="10" t="s">
        <v>97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1"/>
      <c r="W158" s="11"/>
      <c r="X158" s="11"/>
      <c r="Y158" s="11"/>
      <c r="Z158" s="9" t="s">
        <v>96</v>
      </c>
      <c r="AA158" s="12">
        <v>1154</v>
      </c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>
        <v>1154.8</v>
      </c>
      <c r="AP158" s="12"/>
      <c r="AQ158" s="12"/>
      <c r="AR158" s="12"/>
      <c r="AS158" s="12">
        <v>1154.8</v>
      </c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>
        <v>1157.8</v>
      </c>
      <c r="BE158" s="12"/>
      <c r="BF158" s="12"/>
      <c r="BG158" s="12"/>
      <c r="BH158" s="12">
        <v>1157.8</v>
      </c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9" t="s">
        <v>96</v>
      </c>
      <c r="BT158" s="28">
        <f>BT159</f>
        <v>35</v>
      </c>
      <c r="BU158" s="21">
        <f t="shared" si="8"/>
        <v>1189</v>
      </c>
    </row>
    <row r="159" spans="1:73" ht="51.4" customHeight="1">
      <c r="A159" s="9" t="s">
        <v>154</v>
      </c>
      <c r="B159" s="10" t="s">
        <v>19</v>
      </c>
      <c r="C159" s="10" t="s">
        <v>112</v>
      </c>
      <c r="D159" s="10" t="s">
        <v>21</v>
      </c>
      <c r="E159" s="10" t="s">
        <v>155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1"/>
      <c r="W159" s="11"/>
      <c r="X159" s="11"/>
      <c r="Y159" s="11"/>
      <c r="Z159" s="9" t="s">
        <v>154</v>
      </c>
      <c r="AA159" s="12">
        <v>1154</v>
      </c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>
        <v>1154.8</v>
      </c>
      <c r="AP159" s="12"/>
      <c r="AQ159" s="12"/>
      <c r="AR159" s="12"/>
      <c r="AS159" s="12">
        <v>1154.8</v>
      </c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>
        <v>1157.8</v>
      </c>
      <c r="BE159" s="12"/>
      <c r="BF159" s="12"/>
      <c r="BG159" s="12"/>
      <c r="BH159" s="12">
        <v>1157.8</v>
      </c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9" t="s">
        <v>154</v>
      </c>
      <c r="BT159" s="28">
        <f>BT160+BT162+BT164</f>
        <v>35</v>
      </c>
      <c r="BU159" s="21">
        <f t="shared" si="8"/>
        <v>1189</v>
      </c>
    </row>
    <row r="160" spans="1:73" ht="68.45" customHeight="1">
      <c r="A160" s="9" t="s">
        <v>156</v>
      </c>
      <c r="B160" s="10" t="s">
        <v>19</v>
      </c>
      <c r="C160" s="10" t="s">
        <v>112</v>
      </c>
      <c r="D160" s="10" t="s">
        <v>21</v>
      </c>
      <c r="E160" s="10" t="s">
        <v>157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11"/>
      <c r="X160" s="11"/>
      <c r="Y160" s="11"/>
      <c r="Z160" s="9" t="s">
        <v>156</v>
      </c>
      <c r="AA160" s="12">
        <v>145</v>
      </c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>
        <v>145.4</v>
      </c>
      <c r="AP160" s="12"/>
      <c r="AQ160" s="12"/>
      <c r="AR160" s="12"/>
      <c r="AS160" s="12">
        <v>145.4</v>
      </c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>
        <v>148.30000000000001</v>
      </c>
      <c r="BE160" s="12"/>
      <c r="BF160" s="12"/>
      <c r="BG160" s="12"/>
      <c r="BH160" s="12">
        <v>148.30000000000001</v>
      </c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9" t="s">
        <v>156</v>
      </c>
      <c r="BT160" s="28">
        <f>BT161</f>
        <v>35</v>
      </c>
      <c r="BU160" s="21">
        <f t="shared" si="8"/>
        <v>180</v>
      </c>
    </row>
    <row r="161" spans="1:73" ht="68.45" customHeight="1">
      <c r="A161" s="13" t="s">
        <v>39</v>
      </c>
      <c r="B161" s="14" t="s">
        <v>19</v>
      </c>
      <c r="C161" s="14" t="s">
        <v>112</v>
      </c>
      <c r="D161" s="14" t="s">
        <v>21</v>
      </c>
      <c r="E161" s="14" t="s">
        <v>157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9" t="s">
        <v>246</v>
      </c>
      <c r="U161" s="14"/>
      <c r="V161" s="15"/>
      <c r="W161" s="15"/>
      <c r="X161" s="15"/>
      <c r="Y161" s="15"/>
      <c r="Z161" s="13" t="s">
        <v>39</v>
      </c>
      <c r="AA161" s="16">
        <v>145</v>
      </c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>
        <v>145.4</v>
      </c>
      <c r="AP161" s="16"/>
      <c r="AQ161" s="16"/>
      <c r="AR161" s="16"/>
      <c r="AS161" s="16">
        <v>145.4</v>
      </c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>
        <v>148.30000000000001</v>
      </c>
      <c r="BE161" s="16"/>
      <c r="BF161" s="16"/>
      <c r="BG161" s="16"/>
      <c r="BH161" s="16">
        <v>148.30000000000001</v>
      </c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3" t="s">
        <v>39</v>
      </c>
      <c r="BT161" s="28">
        <v>35</v>
      </c>
      <c r="BU161" s="21">
        <f t="shared" si="8"/>
        <v>180</v>
      </c>
    </row>
    <row r="162" spans="1:73" ht="34.15" customHeight="1">
      <c r="A162" s="9" t="s">
        <v>158</v>
      </c>
      <c r="B162" s="10" t="s">
        <v>19</v>
      </c>
      <c r="C162" s="10" t="s">
        <v>112</v>
      </c>
      <c r="D162" s="10" t="s">
        <v>21</v>
      </c>
      <c r="E162" s="10" t="s">
        <v>159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  <c r="W162" s="11"/>
      <c r="X162" s="11"/>
      <c r="Y162" s="11"/>
      <c r="Z162" s="9" t="s">
        <v>158</v>
      </c>
      <c r="AA162" s="12">
        <v>9</v>
      </c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>
        <v>9.4</v>
      </c>
      <c r="AP162" s="12"/>
      <c r="AQ162" s="12"/>
      <c r="AR162" s="12"/>
      <c r="AS162" s="12">
        <v>9.4</v>
      </c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>
        <v>9.5</v>
      </c>
      <c r="BE162" s="12"/>
      <c r="BF162" s="12"/>
      <c r="BG162" s="12"/>
      <c r="BH162" s="12">
        <v>9.5</v>
      </c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9" t="s">
        <v>158</v>
      </c>
      <c r="BT162" s="28">
        <f>BT163</f>
        <v>0</v>
      </c>
      <c r="BU162" s="21">
        <f t="shared" si="8"/>
        <v>9</v>
      </c>
    </row>
    <row r="163" spans="1:73" ht="68.45" customHeight="1">
      <c r="A163" s="13" t="s">
        <v>39</v>
      </c>
      <c r="B163" s="14" t="s">
        <v>19</v>
      </c>
      <c r="C163" s="14" t="s">
        <v>112</v>
      </c>
      <c r="D163" s="14" t="s">
        <v>21</v>
      </c>
      <c r="E163" s="14" t="s">
        <v>159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9" t="s">
        <v>246</v>
      </c>
      <c r="U163" s="14"/>
      <c r="V163" s="15"/>
      <c r="W163" s="15"/>
      <c r="X163" s="15"/>
      <c r="Y163" s="15"/>
      <c r="Z163" s="13" t="s">
        <v>39</v>
      </c>
      <c r="AA163" s="16">
        <v>9</v>
      </c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>
        <v>9.4</v>
      </c>
      <c r="AP163" s="16"/>
      <c r="AQ163" s="16"/>
      <c r="AR163" s="16"/>
      <c r="AS163" s="16">
        <v>9.4</v>
      </c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>
        <v>9.5</v>
      </c>
      <c r="BE163" s="16"/>
      <c r="BF163" s="16"/>
      <c r="BG163" s="16"/>
      <c r="BH163" s="16">
        <v>9.5</v>
      </c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3" t="s">
        <v>39</v>
      </c>
      <c r="BT163" s="28">
        <v>0</v>
      </c>
      <c r="BU163" s="21">
        <f t="shared" si="8"/>
        <v>9</v>
      </c>
    </row>
    <row r="164" spans="1:73" ht="85.5" customHeight="1">
      <c r="A164" s="9" t="s">
        <v>160</v>
      </c>
      <c r="B164" s="10" t="s">
        <v>19</v>
      </c>
      <c r="C164" s="10" t="s">
        <v>112</v>
      </c>
      <c r="D164" s="10" t="s">
        <v>21</v>
      </c>
      <c r="E164" s="10" t="s">
        <v>161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1"/>
      <c r="W164" s="11"/>
      <c r="X164" s="11"/>
      <c r="Y164" s="11"/>
      <c r="Z164" s="9" t="s">
        <v>160</v>
      </c>
      <c r="AA164" s="12">
        <v>1000</v>
      </c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>
        <v>1000</v>
      </c>
      <c r="AP164" s="12"/>
      <c r="AQ164" s="12"/>
      <c r="AR164" s="12"/>
      <c r="AS164" s="12">
        <v>1000</v>
      </c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>
        <v>1000</v>
      </c>
      <c r="BE164" s="12"/>
      <c r="BF164" s="12"/>
      <c r="BG164" s="12"/>
      <c r="BH164" s="12">
        <v>1000</v>
      </c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9" t="s">
        <v>160</v>
      </c>
      <c r="BT164" s="28">
        <f>BT165</f>
        <v>0</v>
      </c>
      <c r="BU164" s="21">
        <f t="shared" si="8"/>
        <v>1000</v>
      </c>
    </row>
    <row r="165" spans="1:73" ht="68.45" customHeight="1">
      <c r="A165" s="13" t="s">
        <v>39</v>
      </c>
      <c r="B165" s="14" t="s">
        <v>19</v>
      </c>
      <c r="C165" s="14" t="s">
        <v>112</v>
      </c>
      <c r="D165" s="14" t="s">
        <v>21</v>
      </c>
      <c r="E165" s="14" t="s">
        <v>161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9" t="s">
        <v>246</v>
      </c>
      <c r="U165" s="14"/>
      <c r="V165" s="15"/>
      <c r="W165" s="15"/>
      <c r="X165" s="15"/>
      <c r="Y165" s="15"/>
      <c r="Z165" s="13" t="s">
        <v>39</v>
      </c>
      <c r="AA165" s="16">
        <v>1000</v>
      </c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>
        <v>1000</v>
      </c>
      <c r="AP165" s="16"/>
      <c r="AQ165" s="16"/>
      <c r="AR165" s="16"/>
      <c r="AS165" s="16">
        <v>1000</v>
      </c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>
        <v>1000</v>
      </c>
      <c r="BE165" s="16"/>
      <c r="BF165" s="16"/>
      <c r="BG165" s="16"/>
      <c r="BH165" s="16">
        <v>1000</v>
      </c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3" t="s">
        <v>39</v>
      </c>
      <c r="BT165" s="28"/>
      <c r="BU165" s="21">
        <f t="shared" si="8"/>
        <v>1000</v>
      </c>
    </row>
    <row r="166" spans="1:73" ht="17.100000000000001" customHeight="1">
      <c r="A166" s="8" t="s">
        <v>162</v>
      </c>
      <c r="B166" s="4" t="s">
        <v>19</v>
      </c>
      <c r="C166" s="4" t="s">
        <v>112</v>
      </c>
      <c r="D166" s="4" t="s">
        <v>85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6"/>
      <c r="W166" s="6"/>
      <c r="X166" s="6"/>
      <c r="Y166" s="6"/>
      <c r="Z166" s="8" t="s">
        <v>162</v>
      </c>
      <c r="AA166" s="7">
        <v>2966.23</v>
      </c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>
        <v>3064</v>
      </c>
      <c r="AP166" s="7"/>
      <c r="AQ166" s="7"/>
      <c r="AR166" s="7"/>
      <c r="AS166" s="7">
        <v>3064</v>
      </c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>
        <v>1069</v>
      </c>
      <c r="BE166" s="7"/>
      <c r="BF166" s="7"/>
      <c r="BG166" s="7"/>
      <c r="BH166" s="7">
        <v>1069</v>
      </c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8" t="s">
        <v>162</v>
      </c>
      <c r="BT166" s="29">
        <f>BT167+BT173</f>
        <v>0</v>
      </c>
      <c r="BU166" s="22">
        <f t="shared" si="8"/>
        <v>2966.23</v>
      </c>
    </row>
    <row r="167" spans="1:73" ht="34.15" customHeight="1">
      <c r="A167" s="9" t="s">
        <v>25</v>
      </c>
      <c r="B167" s="10" t="s">
        <v>19</v>
      </c>
      <c r="C167" s="10" t="s">
        <v>112</v>
      </c>
      <c r="D167" s="10" t="s">
        <v>85</v>
      </c>
      <c r="E167" s="10" t="s">
        <v>26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1"/>
      <c r="X167" s="11"/>
      <c r="Y167" s="11"/>
      <c r="Z167" s="9" t="s">
        <v>25</v>
      </c>
      <c r="AA167" s="12">
        <v>121.23</v>
      </c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>
        <v>118.5</v>
      </c>
      <c r="AP167" s="12"/>
      <c r="AQ167" s="12"/>
      <c r="AR167" s="12"/>
      <c r="AS167" s="12">
        <v>118.5</v>
      </c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>
        <v>118.5</v>
      </c>
      <c r="BE167" s="12"/>
      <c r="BF167" s="12"/>
      <c r="BG167" s="12"/>
      <c r="BH167" s="12">
        <v>118.5</v>
      </c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9" t="s">
        <v>25</v>
      </c>
      <c r="BT167" s="28">
        <f>BT168</f>
        <v>0</v>
      </c>
      <c r="BU167" s="21">
        <f t="shared" si="8"/>
        <v>121.23</v>
      </c>
    </row>
    <row r="168" spans="1:73" ht="34.15" customHeight="1">
      <c r="A168" s="9" t="s">
        <v>58</v>
      </c>
      <c r="B168" s="10" t="s">
        <v>19</v>
      </c>
      <c r="C168" s="10" t="s">
        <v>112</v>
      </c>
      <c r="D168" s="10" t="s">
        <v>85</v>
      </c>
      <c r="E168" s="10" t="s">
        <v>59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1"/>
      <c r="W168" s="11"/>
      <c r="X168" s="11"/>
      <c r="Y168" s="11"/>
      <c r="Z168" s="9" t="s">
        <v>58</v>
      </c>
      <c r="AA168" s="12">
        <v>121.23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>
        <v>118.5</v>
      </c>
      <c r="AP168" s="12"/>
      <c r="AQ168" s="12"/>
      <c r="AR168" s="12"/>
      <c r="AS168" s="12">
        <v>118.5</v>
      </c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>
        <v>118.5</v>
      </c>
      <c r="BE168" s="12"/>
      <c r="BF168" s="12"/>
      <c r="BG168" s="12"/>
      <c r="BH168" s="12">
        <v>118.5</v>
      </c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9" t="s">
        <v>58</v>
      </c>
      <c r="BT168" s="28">
        <f>BT169</f>
        <v>0</v>
      </c>
      <c r="BU168" s="21">
        <f t="shared" si="8"/>
        <v>121.23</v>
      </c>
    </row>
    <row r="169" spans="1:73" ht="34.15" customHeight="1">
      <c r="A169" s="9" t="s">
        <v>60</v>
      </c>
      <c r="B169" s="10" t="s">
        <v>19</v>
      </c>
      <c r="C169" s="10" t="s">
        <v>112</v>
      </c>
      <c r="D169" s="10" t="s">
        <v>85</v>
      </c>
      <c r="E169" s="10" t="s">
        <v>61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1"/>
      <c r="W169" s="11"/>
      <c r="X169" s="11"/>
      <c r="Y169" s="11"/>
      <c r="Z169" s="9" t="s">
        <v>60</v>
      </c>
      <c r="AA169" s="12">
        <v>121.23</v>
      </c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>
        <v>118.5</v>
      </c>
      <c r="AP169" s="12"/>
      <c r="AQ169" s="12"/>
      <c r="AR169" s="12"/>
      <c r="AS169" s="12">
        <v>118.5</v>
      </c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>
        <v>118.5</v>
      </c>
      <c r="BE169" s="12"/>
      <c r="BF169" s="12"/>
      <c r="BG169" s="12"/>
      <c r="BH169" s="12">
        <v>118.5</v>
      </c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9" t="s">
        <v>60</v>
      </c>
      <c r="BT169" s="28">
        <f>BT170</f>
        <v>0</v>
      </c>
      <c r="BU169" s="21">
        <f t="shared" si="8"/>
        <v>121.23</v>
      </c>
    </row>
    <row r="170" spans="1:73" ht="34.15" customHeight="1">
      <c r="A170" s="9" t="s">
        <v>62</v>
      </c>
      <c r="B170" s="10" t="s">
        <v>19</v>
      </c>
      <c r="C170" s="10" t="s">
        <v>112</v>
      </c>
      <c r="D170" s="10" t="s">
        <v>85</v>
      </c>
      <c r="E170" s="10" t="s">
        <v>63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1"/>
      <c r="W170" s="11"/>
      <c r="X170" s="11"/>
      <c r="Y170" s="11"/>
      <c r="Z170" s="9" t="s">
        <v>62</v>
      </c>
      <c r="AA170" s="12">
        <v>121.23</v>
      </c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>
        <v>118.5</v>
      </c>
      <c r="AP170" s="12"/>
      <c r="AQ170" s="12"/>
      <c r="AR170" s="12"/>
      <c r="AS170" s="12">
        <v>118.5</v>
      </c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>
        <v>118.5</v>
      </c>
      <c r="BE170" s="12"/>
      <c r="BF170" s="12"/>
      <c r="BG170" s="12"/>
      <c r="BH170" s="12">
        <v>118.5</v>
      </c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9" t="s">
        <v>62</v>
      </c>
      <c r="BT170" s="28">
        <f>BT171</f>
        <v>0</v>
      </c>
      <c r="BU170" s="21">
        <f t="shared" si="8"/>
        <v>121.23</v>
      </c>
    </row>
    <row r="171" spans="1:73" ht="102.6" customHeight="1">
      <c r="A171" s="9" t="s">
        <v>163</v>
      </c>
      <c r="B171" s="10" t="s">
        <v>19</v>
      </c>
      <c r="C171" s="10" t="s">
        <v>112</v>
      </c>
      <c r="D171" s="10" t="s">
        <v>85</v>
      </c>
      <c r="E171" s="10" t="s">
        <v>164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1"/>
      <c r="X171" s="11"/>
      <c r="Y171" s="11"/>
      <c r="Z171" s="9" t="s">
        <v>163</v>
      </c>
      <c r="AA171" s="12">
        <v>121.23</v>
      </c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>
        <v>118.5</v>
      </c>
      <c r="AP171" s="12"/>
      <c r="AQ171" s="12"/>
      <c r="AR171" s="12"/>
      <c r="AS171" s="12">
        <v>118.5</v>
      </c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>
        <v>118.5</v>
      </c>
      <c r="BE171" s="12"/>
      <c r="BF171" s="12"/>
      <c r="BG171" s="12"/>
      <c r="BH171" s="12">
        <v>118.5</v>
      </c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9" t="s">
        <v>163</v>
      </c>
      <c r="BT171" s="28">
        <f>BT172</f>
        <v>0</v>
      </c>
      <c r="BU171" s="21">
        <f t="shared" si="8"/>
        <v>121.23</v>
      </c>
    </row>
    <row r="172" spans="1:73" ht="34.15" customHeight="1">
      <c r="A172" s="13" t="s">
        <v>66</v>
      </c>
      <c r="B172" s="14" t="s">
        <v>19</v>
      </c>
      <c r="C172" s="14" t="s">
        <v>112</v>
      </c>
      <c r="D172" s="14" t="s">
        <v>85</v>
      </c>
      <c r="E172" s="14" t="s">
        <v>164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9" t="s">
        <v>248</v>
      </c>
      <c r="U172" s="14"/>
      <c r="V172" s="15"/>
      <c r="W172" s="15"/>
      <c r="X172" s="15"/>
      <c r="Y172" s="15"/>
      <c r="Z172" s="13" t="s">
        <v>66</v>
      </c>
      <c r="AA172" s="16">
        <v>121.23</v>
      </c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>
        <v>118.5</v>
      </c>
      <c r="AP172" s="16"/>
      <c r="AQ172" s="16"/>
      <c r="AR172" s="16"/>
      <c r="AS172" s="16">
        <v>118.5</v>
      </c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>
        <v>118.5</v>
      </c>
      <c r="BE172" s="16"/>
      <c r="BF172" s="16"/>
      <c r="BG172" s="16"/>
      <c r="BH172" s="16">
        <v>118.5</v>
      </c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3" t="s">
        <v>66</v>
      </c>
      <c r="BT172" s="28">
        <v>0</v>
      </c>
      <c r="BU172" s="21">
        <f t="shared" si="8"/>
        <v>121.23</v>
      </c>
    </row>
    <row r="173" spans="1:73" ht="34.15" customHeight="1">
      <c r="A173" s="9" t="s">
        <v>92</v>
      </c>
      <c r="B173" s="10" t="s">
        <v>19</v>
      </c>
      <c r="C173" s="10" t="s">
        <v>112</v>
      </c>
      <c r="D173" s="10" t="s">
        <v>85</v>
      </c>
      <c r="E173" s="10" t="s">
        <v>93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1"/>
      <c r="W173" s="11"/>
      <c r="X173" s="11"/>
      <c r="Y173" s="11"/>
      <c r="Z173" s="9" t="s">
        <v>92</v>
      </c>
      <c r="AA173" s="12">
        <v>2845</v>
      </c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>
        <v>2945.5</v>
      </c>
      <c r="AP173" s="12"/>
      <c r="AQ173" s="12"/>
      <c r="AR173" s="12"/>
      <c r="AS173" s="12">
        <v>2945.5</v>
      </c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>
        <v>950.5</v>
      </c>
      <c r="BE173" s="12"/>
      <c r="BF173" s="12"/>
      <c r="BG173" s="12"/>
      <c r="BH173" s="12">
        <v>950.5</v>
      </c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9" t="s">
        <v>92</v>
      </c>
      <c r="BT173" s="28">
        <f>BT174</f>
        <v>0</v>
      </c>
      <c r="BU173" s="21">
        <f t="shared" si="8"/>
        <v>2845</v>
      </c>
    </row>
    <row r="174" spans="1:73" ht="102.6" customHeight="1">
      <c r="A174" s="9" t="s">
        <v>94</v>
      </c>
      <c r="B174" s="10" t="s">
        <v>19</v>
      </c>
      <c r="C174" s="10" t="s">
        <v>112</v>
      </c>
      <c r="D174" s="10" t="s">
        <v>85</v>
      </c>
      <c r="E174" s="10" t="s">
        <v>95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1"/>
      <c r="W174" s="11"/>
      <c r="X174" s="11"/>
      <c r="Y174" s="11"/>
      <c r="Z174" s="9" t="s">
        <v>94</v>
      </c>
      <c r="AA174" s="12">
        <v>2845</v>
      </c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>
        <v>2945.5</v>
      </c>
      <c r="AP174" s="12"/>
      <c r="AQ174" s="12"/>
      <c r="AR174" s="12"/>
      <c r="AS174" s="12">
        <v>2945.5</v>
      </c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>
        <v>950.5</v>
      </c>
      <c r="BE174" s="12"/>
      <c r="BF174" s="12"/>
      <c r="BG174" s="12"/>
      <c r="BH174" s="12">
        <v>950.5</v>
      </c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9" t="s">
        <v>94</v>
      </c>
      <c r="BT174" s="28">
        <f>BT175</f>
        <v>0</v>
      </c>
      <c r="BU174" s="21">
        <f t="shared" si="8"/>
        <v>2845</v>
      </c>
    </row>
    <row r="175" spans="1:73" ht="34.15" customHeight="1">
      <c r="A175" s="9" t="s">
        <v>96</v>
      </c>
      <c r="B175" s="10" t="s">
        <v>19</v>
      </c>
      <c r="C175" s="10" t="s">
        <v>112</v>
      </c>
      <c r="D175" s="10" t="s">
        <v>85</v>
      </c>
      <c r="E175" s="10" t="s">
        <v>97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1"/>
      <c r="W175" s="11"/>
      <c r="X175" s="11"/>
      <c r="Y175" s="11"/>
      <c r="Z175" s="9" t="s">
        <v>96</v>
      </c>
      <c r="AA175" s="12">
        <v>2845</v>
      </c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>
        <v>2945.5</v>
      </c>
      <c r="AP175" s="12"/>
      <c r="AQ175" s="12"/>
      <c r="AR175" s="12"/>
      <c r="AS175" s="12">
        <v>2945.5</v>
      </c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>
        <v>950.5</v>
      </c>
      <c r="BE175" s="12"/>
      <c r="BF175" s="12"/>
      <c r="BG175" s="12"/>
      <c r="BH175" s="12">
        <v>950.5</v>
      </c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9" t="s">
        <v>96</v>
      </c>
      <c r="BT175" s="28">
        <f>BT176</f>
        <v>0</v>
      </c>
      <c r="BU175" s="21">
        <f t="shared" si="8"/>
        <v>2845</v>
      </c>
    </row>
    <row r="176" spans="1:73" ht="51.4" customHeight="1">
      <c r="A176" s="9" t="s">
        <v>154</v>
      </c>
      <c r="B176" s="10" t="s">
        <v>19</v>
      </c>
      <c r="C176" s="10" t="s">
        <v>112</v>
      </c>
      <c r="D176" s="10" t="s">
        <v>85</v>
      </c>
      <c r="E176" s="10" t="s">
        <v>155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1"/>
      <c r="W176" s="11"/>
      <c r="X176" s="11"/>
      <c r="Y176" s="11"/>
      <c r="Z176" s="9" t="s">
        <v>154</v>
      </c>
      <c r="AA176" s="12">
        <v>2845</v>
      </c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>
        <v>2945.5</v>
      </c>
      <c r="AP176" s="12"/>
      <c r="AQ176" s="12"/>
      <c r="AR176" s="12"/>
      <c r="AS176" s="12">
        <v>2945.5</v>
      </c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>
        <v>950.5</v>
      </c>
      <c r="BE176" s="12"/>
      <c r="BF176" s="12"/>
      <c r="BG176" s="12"/>
      <c r="BH176" s="12">
        <v>950.5</v>
      </c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9" t="s">
        <v>154</v>
      </c>
      <c r="BT176" s="28">
        <f>BT177</f>
        <v>0</v>
      </c>
      <c r="BU176" s="21">
        <f t="shared" si="8"/>
        <v>2845</v>
      </c>
    </row>
    <row r="177" spans="1:73" ht="34.15" customHeight="1">
      <c r="A177" s="9" t="s">
        <v>165</v>
      </c>
      <c r="B177" s="10" t="s">
        <v>19</v>
      </c>
      <c r="C177" s="10" t="s">
        <v>112</v>
      </c>
      <c r="D177" s="10" t="s">
        <v>85</v>
      </c>
      <c r="E177" s="10" t="s">
        <v>166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  <c r="W177" s="11"/>
      <c r="X177" s="11"/>
      <c r="Y177" s="11"/>
      <c r="Z177" s="9" t="s">
        <v>165</v>
      </c>
      <c r="AA177" s="12">
        <v>2845</v>
      </c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>
        <v>2945.5</v>
      </c>
      <c r="AP177" s="12"/>
      <c r="AQ177" s="12"/>
      <c r="AR177" s="12"/>
      <c r="AS177" s="12">
        <v>2945.5</v>
      </c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>
        <v>950.5</v>
      </c>
      <c r="BE177" s="12"/>
      <c r="BF177" s="12"/>
      <c r="BG177" s="12"/>
      <c r="BH177" s="12">
        <v>950.5</v>
      </c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9" t="s">
        <v>165</v>
      </c>
      <c r="BT177" s="28">
        <f>BT178</f>
        <v>0</v>
      </c>
      <c r="BU177" s="21">
        <f t="shared" si="8"/>
        <v>2845</v>
      </c>
    </row>
    <row r="178" spans="1:73" ht="68.45" customHeight="1">
      <c r="A178" s="13" t="s">
        <v>39</v>
      </c>
      <c r="B178" s="14" t="s">
        <v>19</v>
      </c>
      <c r="C178" s="14" t="s">
        <v>112</v>
      </c>
      <c r="D178" s="14" t="s">
        <v>85</v>
      </c>
      <c r="E178" s="14" t="s">
        <v>166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9" t="s">
        <v>246</v>
      </c>
      <c r="U178" s="14"/>
      <c r="V178" s="15"/>
      <c r="W178" s="15"/>
      <c r="X178" s="15"/>
      <c r="Y178" s="15"/>
      <c r="Z178" s="13" t="s">
        <v>39</v>
      </c>
      <c r="AA178" s="16">
        <v>2845</v>
      </c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>
        <v>2945.5</v>
      </c>
      <c r="AP178" s="16"/>
      <c r="AQ178" s="16"/>
      <c r="AR178" s="16"/>
      <c r="AS178" s="16">
        <v>2945.5</v>
      </c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>
        <v>950.5</v>
      </c>
      <c r="BE178" s="16"/>
      <c r="BF178" s="16"/>
      <c r="BG178" s="16"/>
      <c r="BH178" s="16">
        <v>950.5</v>
      </c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3" t="s">
        <v>39</v>
      </c>
      <c r="BT178" s="28">
        <v>0</v>
      </c>
      <c r="BU178" s="21">
        <f t="shared" si="8"/>
        <v>2845</v>
      </c>
    </row>
    <row r="179" spans="1:73" ht="17.100000000000001" customHeight="1">
      <c r="A179" s="8" t="s">
        <v>167</v>
      </c>
      <c r="B179" s="4" t="s">
        <v>19</v>
      </c>
      <c r="C179" s="4" t="s">
        <v>112</v>
      </c>
      <c r="D179" s="4" t="s">
        <v>24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6"/>
      <c r="W179" s="6"/>
      <c r="X179" s="6"/>
      <c r="Y179" s="6"/>
      <c r="Z179" s="8" t="s">
        <v>167</v>
      </c>
      <c r="AA179" s="7">
        <v>53770.61</v>
      </c>
      <c r="AB179" s="7"/>
      <c r="AC179" s="7">
        <v>14538.2</v>
      </c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>
        <v>30000</v>
      </c>
      <c r="AP179" s="7"/>
      <c r="AQ179" s="7"/>
      <c r="AR179" s="7"/>
      <c r="AS179" s="7">
        <v>30000</v>
      </c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>
        <v>28536.86</v>
      </c>
      <c r="BE179" s="7"/>
      <c r="BF179" s="7"/>
      <c r="BG179" s="7"/>
      <c r="BH179" s="7">
        <v>28536.86</v>
      </c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8" t="s">
        <v>167</v>
      </c>
      <c r="BT179" s="29">
        <f>BT180</f>
        <v>11066.6</v>
      </c>
      <c r="BU179" s="22">
        <f t="shared" si="8"/>
        <v>64837.21</v>
      </c>
    </row>
    <row r="180" spans="1:73" ht="34.15" customHeight="1">
      <c r="A180" s="9" t="s">
        <v>92</v>
      </c>
      <c r="B180" s="10" t="s">
        <v>19</v>
      </c>
      <c r="C180" s="10" t="s">
        <v>112</v>
      </c>
      <c r="D180" s="10" t="s">
        <v>24</v>
      </c>
      <c r="E180" s="10" t="s">
        <v>93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1"/>
      <c r="W180" s="11"/>
      <c r="X180" s="11"/>
      <c r="Y180" s="11"/>
      <c r="Z180" s="9" t="s">
        <v>92</v>
      </c>
      <c r="AA180" s="12">
        <v>53770.61</v>
      </c>
      <c r="AB180" s="12"/>
      <c r="AC180" s="12">
        <v>14538.2</v>
      </c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>
        <v>30000</v>
      </c>
      <c r="AP180" s="12"/>
      <c r="AQ180" s="12"/>
      <c r="AR180" s="12"/>
      <c r="AS180" s="12">
        <v>30000</v>
      </c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>
        <v>28536.86</v>
      </c>
      <c r="BE180" s="12"/>
      <c r="BF180" s="12"/>
      <c r="BG180" s="12"/>
      <c r="BH180" s="12">
        <v>28536.86</v>
      </c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9" t="s">
        <v>92</v>
      </c>
      <c r="BT180" s="28">
        <f>BT181</f>
        <v>11066.6</v>
      </c>
      <c r="BU180" s="21">
        <f t="shared" si="8"/>
        <v>64837.21</v>
      </c>
    </row>
    <row r="181" spans="1:73" ht="102.6" customHeight="1">
      <c r="A181" s="9" t="s">
        <v>94</v>
      </c>
      <c r="B181" s="10" t="s">
        <v>19</v>
      </c>
      <c r="C181" s="10" t="s">
        <v>112</v>
      </c>
      <c r="D181" s="10" t="s">
        <v>24</v>
      </c>
      <c r="E181" s="10" t="s">
        <v>95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1"/>
      <c r="W181" s="11"/>
      <c r="X181" s="11"/>
      <c r="Y181" s="11"/>
      <c r="Z181" s="9" t="s">
        <v>94</v>
      </c>
      <c r="AA181" s="12">
        <v>53770.61</v>
      </c>
      <c r="AB181" s="12"/>
      <c r="AC181" s="12">
        <v>14538.2</v>
      </c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>
        <v>30000</v>
      </c>
      <c r="AP181" s="12"/>
      <c r="AQ181" s="12"/>
      <c r="AR181" s="12"/>
      <c r="AS181" s="12">
        <v>30000</v>
      </c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>
        <v>28536.86</v>
      </c>
      <c r="BE181" s="12"/>
      <c r="BF181" s="12"/>
      <c r="BG181" s="12"/>
      <c r="BH181" s="12">
        <v>28536.86</v>
      </c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9" t="s">
        <v>94</v>
      </c>
      <c r="BT181" s="28">
        <f>BT182+BT201</f>
        <v>11066.6</v>
      </c>
      <c r="BU181" s="21">
        <f t="shared" si="8"/>
        <v>64837.21</v>
      </c>
    </row>
    <row r="182" spans="1:73" ht="34.15" customHeight="1">
      <c r="A182" s="9" t="s">
        <v>96</v>
      </c>
      <c r="B182" s="10" t="s">
        <v>19</v>
      </c>
      <c r="C182" s="10" t="s">
        <v>112</v>
      </c>
      <c r="D182" s="10" t="s">
        <v>24</v>
      </c>
      <c r="E182" s="10" t="s">
        <v>97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1"/>
      <c r="W182" s="11"/>
      <c r="X182" s="11"/>
      <c r="Y182" s="11"/>
      <c r="Z182" s="9" t="s">
        <v>96</v>
      </c>
      <c r="AA182" s="12">
        <v>39161.160000000003</v>
      </c>
      <c r="AB182" s="12"/>
      <c r="AC182" s="12">
        <v>1575.9</v>
      </c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>
        <v>30000</v>
      </c>
      <c r="AP182" s="12"/>
      <c r="AQ182" s="12"/>
      <c r="AR182" s="12"/>
      <c r="AS182" s="12">
        <v>30000</v>
      </c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>
        <v>28536.86</v>
      </c>
      <c r="BE182" s="12"/>
      <c r="BF182" s="12"/>
      <c r="BG182" s="12"/>
      <c r="BH182" s="12">
        <v>28536.86</v>
      </c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9" t="s">
        <v>96</v>
      </c>
      <c r="BT182" s="28">
        <f>BT183</f>
        <v>15071.6</v>
      </c>
      <c r="BU182" s="21">
        <f t="shared" si="8"/>
        <v>54232.76</v>
      </c>
    </row>
    <row r="183" spans="1:73" ht="51.4" customHeight="1">
      <c r="A183" s="9" t="s">
        <v>168</v>
      </c>
      <c r="B183" s="10" t="s">
        <v>19</v>
      </c>
      <c r="C183" s="10" t="s">
        <v>112</v>
      </c>
      <c r="D183" s="10" t="s">
        <v>24</v>
      </c>
      <c r="E183" s="10" t="s">
        <v>169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1"/>
      <c r="W183" s="11"/>
      <c r="X183" s="11"/>
      <c r="Y183" s="11"/>
      <c r="Z183" s="9" t="s">
        <v>168</v>
      </c>
      <c r="AA183" s="12">
        <v>39161.160000000003</v>
      </c>
      <c r="AB183" s="12"/>
      <c r="AC183" s="12">
        <v>1575.9</v>
      </c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>
        <v>30000</v>
      </c>
      <c r="AP183" s="12"/>
      <c r="AQ183" s="12"/>
      <c r="AR183" s="12"/>
      <c r="AS183" s="12">
        <v>30000</v>
      </c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>
        <v>28536.86</v>
      </c>
      <c r="BE183" s="12"/>
      <c r="BF183" s="12"/>
      <c r="BG183" s="12"/>
      <c r="BH183" s="12">
        <v>28536.86</v>
      </c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9" t="s">
        <v>168</v>
      </c>
      <c r="BT183" s="28">
        <f>BT184+BT187+BT189+BT191+BT193+BT195+BT197+BT199+BT211</f>
        <v>15071.6</v>
      </c>
      <c r="BU183" s="21">
        <f t="shared" si="8"/>
        <v>54232.76</v>
      </c>
    </row>
    <row r="184" spans="1:73" ht="34.15" customHeight="1">
      <c r="A184" s="9" t="s">
        <v>170</v>
      </c>
      <c r="B184" s="10" t="s">
        <v>19</v>
      </c>
      <c r="C184" s="10" t="s">
        <v>112</v>
      </c>
      <c r="D184" s="10" t="s">
        <v>24</v>
      </c>
      <c r="E184" s="10" t="s">
        <v>171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1"/>
      <c r="W184" s="11"/>
      <c r="X184" s="11"/>
      <c r="Y184" s="11"/>
      <c r="Z184" s="9" t="s">
        <v>170</v>
      </c>
      <c r="AA184" s="12">
        <v>33800</v>
      </c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>
        <v>26650</v>
      </c>
      <c r="AP184" s="12"/>
      <c r="AQ184" s="12"/>
      <c r="AR184" s="12"/>
      <c r="AS184" s="12">
        <v>26650</v>
      </c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>
        <v>25036.86</v>
      </c>
      <c r="BE184" s="12"/>
      <c r="BF184" s="12"/>
      <c r="BG184" s="12"/>
      <c r="BH184" s="12">
        <v>25036.86</v>
      </c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9" t="s">
        <v>170</v>
      </c>
      <c r="BT184" s="28">
        <f>BT185+BT186</f>
        <v>240.83</v>
      </c>
      <c r="BU184" s="21">
        <f t="shared" si="8"/>
        <v>34040.83</v>
      </c>
    </row>
    <row r="185" spans="1:73" ht="68.45" customHeight="1">
      <c r="A185" s="13" t="s">
        <v>39</v>
      </c>
      <c r="B185" s="14" t="s">
        <v>19</v>
      </c>
      <c r="C185" s="14" t="s">
        <v>112</v>
      </c>
      <c r="D185" s="14" t="s">
        <v>24</v>
      </c>
      <c r="E185" s="14" t="s">
        <v>171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9" t="s">
        <v>246</v>
      </c>
      <c r="U185" s="14"/>
      <c r="V185" s="15"/>
      <c r="W185" s="15"/>
      <c r="X185" s="15"/>
      <c r="Y185" s="15"/>
      <c r="Z185" s="13" t="s">
        <v>39</v>
      </c>
      <c r="AA185" s="16">
        <v>33800</v>
      </c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>
        <v>26650</v>
      </c>
      <c r="AP185" s="16"/>
      <c r="AQ185" s="16"/>
      <c r="AR185" s="16"/>
      <c r="AS185" s="16">
        <v>26650</v>
      </c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>
        <v>25036.86</v>
      </c>
      <c r="BE185" s="16"/>
      <c r="BF185" s="16"/>
      <c r="BG185" s="16"/>
      <c r="BH185" s="16">
        <v>25036.86</v>
      </c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3" t="s">
        <v>39</v>
      </c>
      <c r="BT185" s="28">
        <v>14.3</v>
      </c>
      <c r="BU185" s="21">
        <f t="shared" si="8"/>
        <v>33814.300000000003</v>
      </c>
    </row>
    <row r="186" spans="1:73" s="24" customFormat="1" ht="68.45" customHeight="1">
      <c r="A186" s="13" t="s">
        <v>41</v>
      </c>
      <c r="B186" s="14" t="s">
        <v>19</v>
      </c>
      <c r="C186" s="14" t="s">
        <v>112</v>
      </c>
      <c r="D186" s="14" t="s">
        <v>24</v>
      </c>
      <c r="E186" s="14" t="s">
        <v>171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 t="s">
        <v>247</v>
      </c>
      <c r="U186" s="14"/>
      <c r="V186" s="15"/>
      <c r="W186" s="15"/>
      <c r="X186" s="15"/>
      <c r="Y186" s="15"/>
      <c r="Z186" s="13"/>
      <c r="AA186" s="16">
        <v>0</v>
      </c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3"/>
      <c r="BT186" s="28">
        <f>224.53+2</f>
        <v>226.53</v>
      </c>
      <c r="BU186" s="21">
        <f t="shared" si="8"/>
        <v>226.53</v>
      </c>
    </row>
    <row r="187" spans="1:73" ht="34.15" customHeight="1">
      <c r="A187" s="9" t="s">
        <v>172</v>
      </c>
      <c r="B187" s="10" t="s">
        <v>19</v>
      </c>
      <c r="C187" s="10" t="s">
        <v>112</v>
      </c>
      <c r="D187" s="10" t="s">
        <v>24</v>
      </c>
      <c r="E187" s="10" t="s">
        <v>173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1"/>
      <c r="W187" s="11"/>
      <c r="X187" s="11"/>
      <c r="Y187" s="11"/>
      <c r="Z187" s="9" t="s">
        <v>172</v>
      </c>
      <c r="AA187" s="12">
        <v>200</v>
      </c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>
        <v>200</v>
      </c>
      <c r="AP187" s="12"/>
      <c r="AQ187" s="12"/>
      <c r="AR187" s="12"/>
      <c r="AS187" s="12">
        <v>200</v>
      </c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>
        <v>200</v>
      </c>
      <c r="BE187" s="12"/>
      <c r="BF187" s="12"/>
      <c r="BG187" s="12"/>
      <c r="BH187" s="12">
        <v>200</v>
      </c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9" t="s">
        <v>172</v>
      </c>
      <c r="BT187" s="28">
        <f>BT188</f>
        <v>0</v>
      </c>
      <c r="BU187" s="21">
        <f t="shared" si="8"/>
        <v>200</v>
      </c>
    </row>
    <row r="188" spans="1:73" ht="68.45" customHeight="1">
      <c r="A188" s="13" t="s">
        <v>39</v>
      </c>
      <c r="B188" s="14" t="s">
        <v>19</v>
      </c>
      <c r="C188" s="14" t="s">
        <v>112</v>
      </c>
      <c r="D188" s="14" t="s">
        <v>24</v>
      </c>
      <c r="E188" s="14" t="s">
        <v>173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9" t="s">
        <v>246</v>
      </c>
      <c r="U188" s="14"/>
      <c r="V188" s="15"/>
      <c r="W188" s="15"/>
      <c r="X188" s="15"/>
      <c r="Y188" s="15"/>
      <c r="Z188" s="13" t="s">
        <v>39</v>
      </c>
      <c r="AA188" s="16">
        <v>200</v>
      </c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>
        <v>200</v>
      </c>
      <c r="AP188" s="16"/>
      <c r="AQ188" s="16"/>
      <c r="AR188" s="16"/>
      <c r="AS188" s="16">
        <v>200</v>
      </c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>
        <v>200</v>
      </c>
      <c r="BE188" s="16"/>
      <c r="BF188" s="16"/>
      <c r="BG188" s="16"/>
      <c r="BH188" s="16">
        <v>200</v>
      </c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3" t="s">
        <v>39</v>
      </c>
      <c r="BT188" s="28">
        <v>0</v>
      </c>
      <c r="BU188" s="21">
        <f t="shared" si="8"/>
        <v>200</v>
      </c>
    </row>
    <row r="189" spans="1:73" ht="34.15" customHeight="1">
      <c r="A189" s="9" t="s">
        <v>174</v>
      </c>
      <c r="B189" s="10" t="s">
        <v>19</v>
      </c>
      <c r="C189" s="10" t="s">
        <v>112</v>
      </c>
      <c r="D189" s="10" t="s">
        <v>24</v>
      </c>
      <c r="E189" s="10" t="s">
        <v>175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1"/>
      <c r="W189" s="11"/>
      <c r="X189" s="11"/>
      <c r="Y189" s="11"/>
      <c r="Z189" s="9" t="s">
        <v>174</v>
      </c>
      <c r="AA189" s="12">
        <v>570</v>
      </c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>
        <v>450</v>
      </c>
      <c r="AP189" s="12"/>
      <c r="AQ189" s="12"/>
      <c r="AR189" s="12"/>
      <c r="AS189" s="12">
        <v>450</v>
      </c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>
        <v>450</v>
      </c>
      <c r="BE189" s="12"/>
      <c r="BF189" s="12"/>
      <c r="BG189" s="12"/>
      <c r="BH189" s="12">
        <v>450</v>
      </c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9" t="s">
        <v>174</v>
      </c>
      <c r="BT189" s="28">
        <f>BT190</f>
        <v>0</v>
      </c>
      <c r="BU189" s="21">
        <f t="shared" si="8"/>
        <v>570</v>
      </c>
    </row>
    <row r="190" spans="1:73" ht="68.45" customHeight="1">
      <c r="A190" s="13" t="s">
        <v>39</v>
      </c>
      <c r="B190" s="14" t="s">
        <v>19</v>
      </c>
      <c r="C190" s="14" t="s">
        <v>112</v>
      </c>
      <c r="D190" s="14" t="s">
        <v>24</v>
      </c>
      <c r="E190" s="14" t="s">
        <v>175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9" t="s">
        <v>246</v>
      </c>
      <c r="U190" s="14"/>
      <c r="V190" s="15"/>
      <c r="W190" s="15"/>
      <c r="X190" s="15"/>
      <c r="Y190" s="15"/>
      <c r="Z190" s="13" t="s">
        <v>39</v>
      </c>
      <c r="AA190" s="16">
        <v>570</v>
      </c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>
        <v>450</v>
      </c>
      <c r="AP190" s="16"/>
      <c r="AQ190" s="16"/>
      <c r="AR190" s="16"/>
      <c r="AS190" s="16">
        <v>450</v>
      </c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>
        <v>450</v>
      </c>
      <c r="BE190" s="16"/>
      <c r="BF190" s="16"/>
      <c r="BG190" s="16"/>
      <c r="BH190" s="16">
        <v>450</v>
      </c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3" t="s">
        <v>39</v>
      </c>
      <c r="BT190" s="28">
        <v>0</v>
      </c>
      <c r="BU190" s="21">
        <f t="shared" si="8"/>
        <v>570</v>
      </c>
    </row>
    <row r="191" spans="1:73" ht="34.15" customHeight="1">
      <c r="A191" s="9" t="s">
        <v>176</v>
      </c>
      <c r="B191" s="10" t="s">
        <v>19</v>
      </c>
      <c r="C191" s="10" t="s">
        <v>112</v>
      </c>
      <c r="D191" s="10" t="s">
        <v>24</v>
      </c>
      <c r="E191" s="10" t="s">
        <v>177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1"/>
      <c r="W191" s="11"/>
      <c r="X191" s="11"/>
      <c r="Y191" s="11"/>
      <c r="Z191" s="9" t="s">
        <v>176</v>
      </c>
      <c r="AA191" s="12">
        <v>2362.66</v>
      </c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>
        <v>1300</v>
      </c>
      <c r="AP191" s="12"/>
      <c r="AQ191" s="12"/>
      <c r="AR191" s="12"/>
      <c r="AS191" s="12">
        <v>1300</v>
      </c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>
        <v>1450</v>
      </c>
      <c r="BE191" s="12"/>
      <c r="BF191" s="12"/>
      <c r="BG191" s="12"/>
      <c r="BH191" s="12">
        <v>1450</v>
      </c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9" t="s">
        <v>176</v>
      </c>
      <c r="BT191" s="28">
        <f>BT192</f>
        <v>759.17000000000007</v>
      </c>
      <c r="BU191" s="21">
        <f t="shared" si="8"/>
        <v>3121.83</v>
      </c>
    </row>
    <row r="192" spans="1:73" ht="68.45" customHeight="1">
      <c r="A192" s="13" t="s">
        <v>39</v>
      </c>
      <c r="B192" s="14" t="s">
        <v>19</v>
      </c>
      <c r="C192" s="14" t="s">
        <v>112</v>
      </c>
      <c r="D192" s="14" t="s">
        <v>24</v>
      </c>
      <c r="E192" s="14" t="s">
        <v>177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9" t="s">
        <v>246</v>
      </c>
      <c r="U192" s="14"/>
      <c r="V192" s="15"/>
      <c r="W192" s="15"/>
      <c r="X192" s="15"/>
      <c r="Y192" s="15"/>
      <c r="Z192" s="13" t="s">
        <v>39</v>
      </c>
      <c r="AA192" s="16">
        <v>2362.66</v>
      </c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>
        <v>1300</v>
      </c>
      <c r="AP192" s="16"/>
      <c r="AQ192" s="16"/>
      <c r="AR192" s="16"/>
      <c r="AS192" s="16">
        <v>1300</v>
      </c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>
        <v>1450</v>
      </c>
      <c r="BE192" s="16"/>
      <c r="BF192" s="16"/>
      <c r="BG192" s="16"/>
      <c r="BH192" s="16">
        <v>1450</v>
      </c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3" t="s">
        <v>39</v>
      </c>
      <c r="BT192" s="28">
        <f>1225.47-16.3-450</f>
        <v>759.17000000000007</v>
      </c>
      <c r="BU192" s="21">
        <f t="shared" si="8"/>
        <v>3121.83</v>
      </c>
    </row>
    <row r="193" spans="1:73" ht="51.4" customHeight="1">
      <c r="A193" s="9" t="s">
        <v>178</v>
      </c>
      <c r="B193" s="10" t="s">
        <v>19</v>
      </c>
      <c r="C193" s="10" t="s">
        <v>112</v>
      </c>
      <c r="D193" s="10" t="s">
        <v>24</v>
      </c>
      <c r="E193" s="10" t="s">
        <v>179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1"/>
      <c r="W193" s="11"/>
      <c r="X193" s="11"/>
      <c r="Y193" s="11"/>
      <c r="Z193" s="9" t="s">
        <v>178</v>
      </c>
      <c r="AA193" s="12">
        <v>250</v>
      </c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>
        <v>100</v>
      </c>
      <c r="AP193" s="12"/>
      <c r="AQ193" s="12"/>
      <c r="AR193" s="12"/>
      <c r="AS193" s="12">
        <v>100</v>
      </c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>
        <v>100</v>
      </c>
      <c r="BE193" s="12"/>
      <c r="BF193" s="12"/>
      <c r="BG193" s="12"/>
      <c r="BH193" s="12">
        <v>100</v>
      </c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9" t="s">
        <v>178</v>
      </c>
      <c r="BT193" s="28">
        <f>BT194</f>
        <v>0</v>
      </c>
      <c r="BU193" s="21">
        <f t="shared" si="8"/>
        <v>250</v>
      </c>
    </row>
    <row r="194" spans="1:73" ht="68.45" customHeight="1">
      <c r="A194" s="13" t="s">
        <v>39</v>
      </c>
      <c r="B194" s="14" t="s">
        <v>19</v>
      </c>
      <c r="C194" s="14" t="s">
        <v>112</v>
      </c>
      <c r="D194" s="14" t="s">
        <v>24</v>
      </c>
      <c r="E194" s="14" t="s">
        <v>179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9" t="s">
        <v>246</v>
      </c>
      <c r="U194" s="14"/>
      <c r="V194" s="15"/>
      <c r="W194" s="15"/>
      <c r="X194" s="15"/>
      <c r="Y194" s="15"/>
      <c r="Z194" s="13" t="s">
        <v>39</v>
      </c>
      <c r="AA194" s="16">
        <v>250</v>
      </c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>
        <v>100</v>
      </c>
      <c r="AP194" s="16"/>
      <c r="AQ194" s="16"/>
      <c r="AR194" s="16"/>
      <c r="AS194" s="16">
        <v>100</v>
      </c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>
        <v>100</v>
      </c>
      <c r="BE194" s="16"/>
      <c r="BF194" s="16"/>
      <c r="BG194" s="16"/>
      <c r="BH194" s="16">
        <v>100</v>
      </c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3" t="s">
        <v>39</v>
      </c>
      <c r="BT194" s="28">
        <v>0</v>
      </c>
      <c r="BU194" s="21">
        <f t="shared" si="8"/>
        <v>250</v>
      </c>
    </row>
    <row r="195" spans="1:73" ht="34.15" customHeight="1">
      <c r="A195" s="9" t="s">
        <v>128</v>
      </c>
      <c r="B195" s="10" t="s">
        <v>19</v>
      </c>
      <c r="C195" s="10" t="s">
        <v>112</v>
      </c>
      <c r="D195" s="10" t="s">
        <v>24</v>
      </c>
      <c r="E195" s="10" t="s">
        <v>180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1"/>
      <c r="W195" s="11"/>
      <c r="X195" s="11"/>
      <c r="Y195" s="11"/>
      <c r="Z195" s="9" t="s">
        <v>128</v>
      </c>
      <c r="AA195" s="12">
        <v>300</v>
      </c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>
        <v>150</v>
      </c>
      <c r="AP195" s="12"/>
      <c r="AQ195" s="12"/>
      <c r="AR195" s="12"/>
      <c r="AS195" s="12">
        <v>150</v>
      </c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>
        <v>150</v>
      </c>
      <c r="BE195" s="12"/>
      <c r="BF195" s="12"/>
      <c r="BG195" s="12"/>
      <c r="BH195" s="12">
        <v>150</v>
      </c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9" t="s">
        <v>128</v>
      </c>
      <c r="BT195" s="28">
        <f>BT196</f>
        <v>0</v>
      </c>
      <c r="BU195" s="21">
        <f t="shared" si="8"/>
        <v>300</v>
      </c>
    </row>
    <row r="196" spans="1:73" ht="68.45" customHeight="1">
      <c r="A196" s="13" t="s">
        <v>39</v>
      </c>
      <c r="B196" s="14" t="s">
        <v>19</v>
      </c>
      <c r="C196" s="14" t="s">
        <v>112</v>
      </c>
      <c r="D196" s="14" t="s">
        <v>24</v>
      </c>
      <c r="E196" s="14" t="s">
        <v>180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9" t="s">
        <v>246</v>
      </c>
      <c r="U196" s="14"/>
      <c r="V196" s="15"/>
      <c r="W196" s="15"/>
      <c r="X196" s="15"/>
      <c r="Y196" s="15"/>
      <c r="Z196" s="13" t="s">
        <v>39</v>
      </c>
      <c r="AA196" s="16">
        <v>300</v>
      </c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>
        <v>150</v>
      </c>
      <c r="AP196" s="16"/>
      <c r="AQ196" s="16"/>
      <c r="AR196" s="16"/>
      <c r="AS196" s="16">
        <v>150</v>
      </c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>
        <v>150</v>
      </c>
      <c r="BE196" s="16"/>
      <c r="BF196" s="16"/>
      <c r="BG196" s="16"/>
      <c r="BH196" s="16">
        <v>150</v>
      </c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3" t="s">
        <v>39</v>
      </c>
      <c r="BT196" s="28">
        <v>0</v>
      </c>
      <c r="BU196" s="21">
        <f t="shared" si="8"/>
        <v>300</v>
      </c>
    </row>
    <row r="197" spans="1:73" ht="188.1" customHeight="1">
      <c r="A197" s="17" t="s">
        <v>181</v>
      </c>
      <c r="B197" s="10" t="s">
        <v>19</v>
      </c>
      <c r="C197" s="10" t="s">
        <v>112</v>
      </c>
      <c r="D197" s="10" t="s">
        <v>24</v>
      </c>
      <c r="E197" s="10" t="s">
        <v>182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1"/>
      <c r="W197" s="11"/>
      <c r="X197" s="11"/>
      <c r="Y197" s="11"/>
      <c r="Z197" s="17" t="s">
        <v>181</v>
      </c>
      <c r="AA197" s="12">
        <v>310</v>
      </c>
      <c r="AB197" s="12"/>
      <c r="AC197" s="12">
        <v>275.89999999999998</v>
      </c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7" t="s">
        <v>181</v>
      </c>
      <c r="BT197" s="28">
        <f>BT198</f>
        <v>0</v>
      </c>
      <c r="BU197" s="21">
        <f t="shared" si="8"/>
        <v>310</v>
      </c>
    </row>
    <row r="198" spans="1:73" ht="68.45" customHeight="1">
      <c r="A198" s="13" t="s">
        <v>39</v>
      </c>
      <c r="B198" s="14" t="s">
        <v>19</v>
      </c>
      <c r="C198" s="14" t="s">
        <v>112</v>
      </c>
      <c r="D198" s="14" t="s">
        <v>24</v>
      </c>
      <c r="E198" s="14" t="s">
        <v>182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9" t="s">
        <v>246</v>
      </c>
      <c r="U198" s="14"/>
      <c r="V198" s="15"/>
      <c r="W198" s="15"/>
      <c r="X198" s="15"/>
      <c r="Y198" s="15"/>
      <c r="Z198" s="13" t="s">
        <v>39</v>
      </c>
      <c r="AA198" s="16">
        <v>310</v>
      </c>
      <c r="AB198" s="16"/>
      <c r="AC198" s="16">
        <v>275.89999999999998</v>
      </c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3" t="s">
        <v>39</v>
      </c>
      <c r="BT198" s="28">
        <v>0</v>
      </c>
      <c r="BU198" s="21">
        <f t="shared" si="8"/>
        <v>310</v>
      </c>
    </row>
    <row r="199" spans="1:73" ht="85.5" customHeight="1">
      <c r="A199" s="9" t="s">
        <v>183</v>
      </c>
      <c r="B199" s="10" t="s">
        <v>19</v>
      </c>
      <c r="C199" s="10" t="s">
        <v>112</v>
      </c>
      <c r="D199" s="10" t="s">
        <v>24</v>
      </c>
      <c r="E199" s="10" t="s">
        <v>184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  <c r="W199" s="11"/>
      <c r="X199" s="11"/>
      <c r="Y199" s="11"/>
      <c r="Z199" s="9" t="s">
        <v>183</v>
      </c>
      <c r="AA199" s="12">
        <v>1368.5</v>
      </c>
      <c r="AB199" s="12"/>
      <c r="AC199" s="12">
        <v>1300</v>
      </c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9" t="s">
        <v>183</v>
      </c>
      <c r="BT199" s="28">
        <f>BT200</f>
        <v>0</v>
      </c>
      <c r="BU199" s="21">
        <f t="shared" si="8"/>
        <v>1368.5</v>
      </c>
    </row>
    <row r="200" spans="1:73" ht="68.45" customHeight="1">
      <c r="A200" s="13" t="s">
        <v>39</v>
      </c>
      <c r="B200" s="14" t="s">
        <v>19</v>
      </c>
      <c r="C200" s="14" t="s">
        <v>112</v>
      </c>
      <c r="D200" s="14" t="s">
        <v>24</v>
      </c>
      <c r="E200" s="14" t="s">
        <v>184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9" t="s">
        <v>246</v>
      </c>
      <c r="U200" s="14"/>
      <c r="V200" s="15"/>
      <c r="W200" s="15"/>
      <c r="X200" s="15"/>
      <c r="Y200" s="15"/>
      <c r="Z200" s="13" t="s">
        <v>39</v>
      </c>
      <c r="AA200" s="16">
        <v>1368.5</v>
      </c>
      <c r="AB200" s="16"/>
      <c r="AC200" s="16">
        <v>1300</v>
      </c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3" t="s">
        <v>39</v>
      </c>
      <c r="BT200" s="28">
        <v>0</v>
      </c>
      <c r="BU200" s="21">
        <f t="shared" si="8"/>
        <v>1368.5</v>
      </c>
    </row>
    <row r="201" spans="1:73" ht="34.15" customHeight="1">
      <c r="A201" s="9" t="s">
        <v>185</v>
      </c>
      <c r="B201" s="10" t="s">
        <v>19</v>
      </c>
      <c r="C201" s="10" t="s">
        <v>112</v>
      </c>
      <c r="D201" s="10" t="s">
        <v>24</v>
      </c>
      <c r="E201" s="10" t="s">
        <v>186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1"/>
      <c r="W201" s="11"/>
      <c r="X201" s="11"/>
      <c r="Y201" s="11"/>
      <c r="Z201" s="9" t="s">
        <v>185</v>
      </c>
      <c r="AA201" s="12">
        <v>14609.45</v>
      </c>
      <c r="AB201" s="12"/>
      <c r="AC201" s="12">
        <v>12962.3</v>
      </c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9" t="s">
        <v>185</v>
      </c>
      <c r="BT201" s="28">
        <f>BT202+BT205+BT208</f>
        <v>-4005</v>
      </c>
      <c r="BU201" s="21">
        <f t="shared" si="8"/>
        <v>10604.45</v>
      </c>
    </row>
    <row r="202" spans="1:73" ht="68.45" customHeight="1">
      <c r="A202" s="9" t="s">
        <v>187</v>
      </c>
      <c r="B202" s="10" t="s">
        <v>19</v>
      </c>
      <c r="C202" s="10" t="s">
        <v>112</v>
      </c>
      <c r="D202" s="10" t="s">
        <v>24</v>
      </c>
      <c r="E202" s="10" t="s">
        <v>188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1"/>
      <c r="W202" s="11"/>
      <c r="X202" s="11"/>
      <c r="Y202" s="11"/>
      <c r="Z202" s="9" t="s">
        <v>187</v>
      </c>
      <c r="AA202" s="12">
        <v>91.3</v>
      </c>
      <c r="AB202" s="12"/>
      <c r="AC202" s="12">
        <v>41.3</v>
      </c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9" t="s">
        <v>187</v>
      </c>
      <c r="BT202" s="28">
        <f>BT203</f>
        <v>0</v>
      </c>
      <c r="BU202" s="21">
        <f t="shared" si="8"/>
        <v>91.3</v>
      </c>
    </row>
    <row r="203" spans="1:73" ht="85.5" customHeight="1">
      <c r="A203" s="9" t="s">
        <v>189</v>
      </c>
      <c r="B203" s="10" t="s">
        <v>19</v>
      </c>
      <c r="C203" s="10" t="s">
        <v>112</v>
      </c>
      <c r="D203" s="10" t="s">
        <v>24</v>
      </c>
      <c r="E203" s="10" t="s">
        <v>190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1"/>
      <c r="W203" s="11"/>
      <c r="X203" s="11"/>
      <c r="Y203" s="11"/>
      <c r="Z203" s="9" t="s">
        <v>189</v>
      </c>
      <c r="AA203" s="12">
        <v>91.3</v>
      </c>
      <c r="AB203" s="12"/>
      <c r="AC203" s="12">
        <v>41.3</v>
      </c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9" t="s">
        <v>189</v>
      </c>
      <c r="BT203" s="28">
        <f>BT204</f>
        <v>0</v>
      </c>
      <c r="BU203" s="21">
        <f t="shared" si="8"/>
        <v>91.3</v>
      </c>
    </row>
    <row r="204" spans="1:73" ht="68.45" customHeight="1">
      <c r="A204" s="13" t="s">
        <v>39</v>
      </c>
      <c r="B204" s="14" t="s">
        <v>19</v>
      </c>
      <c r="C204" s="14" t="s">
        <v>112</v>
      </c>
      <c r="D204" s="14" t="s">
        <v>24</v>
      </c>
      <c r="E204" s="14" t="s">
        <v>190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9" t="s">
        <v>246</v>
      </c>
      <c r="U204" s="14"/>
      <c r="V204" s="15"/>
      <c r="W204" s="15"/>
      <c r="X204" s="15"/>
      <c r="Y204" s="15"/>
      <c r="Z204" s="13" t="s">
        <v>39</v>
      </c>
      <c r="AA204" s="16">
        <v>91.3</v>
      </c>
      <c r="AB204" s="16"/>
      <c r="AC204" s="16">
        <v>41.3</v>
      </c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3" t="s">
        <v>39</v>
      </c>
      <c r="BT204" s="28">
        <v>0</v>
      </c>
      <c r="BU204" s="21">
        <f t="shared" si="8"/>
        <v>91.3</v>
      </c>
    </row>
    <row r="205" spans="1:73" ht="85.5" customHeight="1">
      <c r="A205" s="9" t="s">
        <v>191</v>
      </c>
      <c r="B205" s="10" t="s">
        <v>19</v>
      </c>
      <c r="C205" s="10" t="s">
        <v>112</v>
      </c>
      <c r="D205" s="10" t="s">
        <v>24</v>
      </c>
      <c r="E205" s="10" t="s">
        <v>192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1"/>
      <c r="W205" s="11"/>
      <c r="X205" s="11"/>
      <c r="Y205" s="11"/>
      <c r="Z205" s="9" t="s">
        <v>191</v>
      </c>
      <c r="AA205" s="12">
        <v>4500</v>
      </c>
      <c r="AB205" s="12"/>
      <c r="AC205" s="12">
        <v>4005</v>
      </c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9" t="s">
        <v>191</v>
      </c>
      <c r="BT205" s="28">
        <f>BT206</f>
        <v>-4005</v>
      </c>
      <c r="BU205" s="21">
        <f t="shared" si="8"/>
        <v>495</v>
      </c>
    </row>
    <row r="206" spans="1:73" ht="51.4" customHeight="1">
      <c r="A206" s="9" t="s">
        <v>193</v>
      </c>
      <c r="B206" s="10" t="s">
        <v>19</v>
      </c>
      <c r="C206" s="10" t="s">
        <v>112</v>
      </c>
      <c r="D206" s="10" t="s">
        <v>24</v>
      </c>
      <c r="E206" s="10" t="s">
        <v>194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  <c r="W206" s="11"/>
      <c r="X206" s="11"/>
      <c r="Y206" s="11"/>
      <c r="Z206" s="9" t="s">
        <v>193</v>
      </c>
      <c r="AA206" s="12">
        <v>4500</v>
      </c>
      <c r="AB206" s="12"/>
      <c r="AC206" s="12">
        <v>4005</v>
      </c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9" t="s">
        <v>193</v>
      </c>
      <c r="BT206" s="28">
        <f>BT207</f>
        <v>-4005</v>
      </c>
      <c r="BU206" s="21">
        <f t="shared" si="8"/>
        <v>495</v>
      </c>
    </row>
    <row r="207" spans="1:73" ht="68.45" customHeight="1">
      <c r="A207" s="13" t="s">
        <v>39</v>
      </c>
      <c r="B207" s="14" t="s">
        <v>19</v>
      </c>
      <c r="C207" s="14" t="s">
        <v>112</v>
      </c>
      <c r="D207" s="14" t="s">
        <v>24</v>
      </c>
      <c r="E207" s="14" t="s">
        <v>194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9" t="s">
        <v>246</v>
      </c>
      <c r="U207" s="14"/>
      <c r="V207" s="15"/>
      <c r="W207" s="15"/>
      <c r="X207" s="15"/>
      <c r="Y207" s="15"/>
      <c r="Z207" s="13" t="s">
        <v>39</v>
      </c>
      <c r="AA207" s="16">
        <v>4500</v>
      </c>
      <c r="AB207" s="16"/>
      <c r="AC207" s="16">
        <v>4005</v>
      </c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3" t="s">
        <v>39</v>
      </c>
      <c r="BT207" s="28">
        <v>-4005</v>
      </c>
      <c r="BU207" s="21">
        <f t="shared" ref="BU207:BU270" si="9">AA207+BT207</f>
        <v>495</v>
      </c>
    </row>
    <row r="208" spans="1:73" ht="68.45" customHeight="1">
      <c r="A208" s="9" t="s">
        <v>195</v>
      </c>
      <c r="B208" s="10" t="s">
        <v>19</v>
      </c>
      <c r="C208" s="10" t="s">
        <v>112</v>
      </c>
      <c r="D208" s="10" t="s">
        <v>24</v>
      </c>
      <c r="E208" s="10" t="s">
        <v>196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1"/>
      <c r="W208" s="11"/>
      <c r="X208" s="11"/>
      <c r="Y208" s="11"/>
      <c r="Z208" s="9" t="s">
        <v>195</v>
      </c>
      <c r="AA208" s="12">
        <v>10018.15</v>
      </c>
      <c r="AB208" s="12"/>
      <c r="AC208" s="12">
        <v>8916</v>
      </c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9" t="s">
        <v>195</v>
      </c>
      <c r="BT208" s="28">
        <f>BT209</f>
        <v>0</v>
      </c>
      <c r="BU208" s="21">
        <f t="shared" si="9"/>
        <v>10018.15</v>
      </c>
    </row>
    <row r="209" spans="1:73" ht="85.5" customHeight="1">
      <c r="A209" s="9" t="s">
        <v>197</v>
      </c>
      <c r="B209" s="10" t="s">
        <v>19</v>
      </c>
      <c r="C209" s="10" t="s">
        <v>112</v>
      </c>
      <c r="D209" s="10" t="s">
        <v>24</v>
      </c>
      <c r="E209" s="10" t="s">
        <v>198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1"/>
      <c r="W209" s="11"/>
      <c r="X209" s="11"/>
      <c r="Y209" s="11"/>
      <c r="Z209" s="9" t="s">
        <v>197</v>
      </c>
      <c r="AA209" s="12">
        <v>10018.15</v>
      </c>
      <c r="AB209" s="12"/>
      <c r="AC209" s="12">
        <v>8916</v>
      </c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9" t="s">
        <v>197</v>
      </c>
      <c r="BT209" s="28">
        <f>BT210</f>
        <v>0</v>
      </c>
      <c r="BU209" s="21">
        <f t="shared" si="9"/>
        <v>10018.15</v>
      </c>
    </row>
    <row r="210" spans="1:73" ht="68.45" customHeight="1">
      <c r="A210" s="13" t="s">
        <v>39</v>
      </c>
      <c r="B210" s="14" t="s">
        <v>19</v>
      </c>
      <c r="C210" s="14" t="s">
        <v>112</v>
      </c>
      <c r="D210" s="14" t="s">
        <v>24</v>
      </c>
      <c r="E210" s="14" t="s">
        <v>198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 t="s">
        <v>40</v>
      </c>
      <c r="U210" s="14"/>
      <c r="V210" s="15"/>
      <c r="W210" s="15"/>
      <c r="X210" s="15"/>
      <c r="Y210" s="15"/>
      <c r="Z210" s="13" t="s">
        <v>39</v>
      </c>
      <c r="AA210" s="16">
        <v>10018.15</v>
      </c>
      <c r="AB210" s="16"/>
      <c r="AC210" s="16">
        <v>8916</v>
      </c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3" t="s">
        <v>39</v>
      </c>
      <c r="BT210" s="28">
        <v>0</v>
      </c>
      <c r="BU210" s="21">
        <f t="shared" si="9"/>
        <v>10018.15</v>
      </c>
    </row>
    <row r="211" spans="1:73" s="24" customFormat="1" ht="68.45" customHeight="1">
      <c r="A211" s="25" t="s">
        <v>260</v>
      </c>
      <c r="B211" s="14" t="s">
        <v>19</v>
      </c>
      <c r="C211" s="14" t="s">
        <v>112</v>
      </c>
      <c r="D211" s="14" t="s">
        <v>24</v>
      </c>
      <c r="E211" s="27" t="s">
        <v>263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5"/>
      <c r="W211" s="15"/>
      <c r="X211" s="15"/>
      <c r="Y211" s="15"/>
      <c r="Z211" s="13"/>
      <c r="AA211" s="12">
        <f>AA212</f>
        <v>0</v>
      </c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9"/>
      <c r="BT211" s="28">
        <f>BT212</f>
        <v>14071.6</v>
      </c>
      <c r="BU211" s="21">
        <f t="shared" si="9"/>
        <v>14071.6</v>
      </c>
    </row>
    <row r="212" spans="1:73" s="24" customFormat="1" ht="68.45" customHeight="1">
      <c r="A212" s="25" t="s">
        <v>261</v>
      </c>
      <c r="B212" s="14" t="s">
        <v>19</v>
      </c>
      <c r="C212" s="14" t="s">
        <v>112</v>
      </c>
      <c r="D212" s="14" t="s">
        <v>24</v>
      </c>
      <c r="E212" s="27" t="s">
        <v>263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5"/>
      <c r="W212" s="15"/>
      <c r="X212" s="15"/>
      <c r="Y212" s="15"/>
      <c r="Z212" s="13"/>
      <c r="AA212" s="12">
        <f>AA213</f>
        <v>0</v>
      </c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9"/>
      <c r="BT212" s="28">
        <f>BT213</f>
        <v>14071.6</v>
      </c>
      <c r="BU212" s="21">
        <f t="shared" si="9"/>
        <v>14071.6</v>
      </c>
    </row>
    <row r="213" spans="1:73" s="24" customFormat="1" ht="68.45" customHeight="1">
      <c r="A213" s="26" t="s">
        <v>262</v>
      </c>
      <c r="B213" s="14" t="s">
        <v>19</v>
      </c>
      <c r="C213" s="14" t="s">
        <v>112</v>
      </c>
      <c r="D213" s="14" t="s">
        <v>24</v>
      </c>
      <c r="E213" s="14" t="s">
        <v>263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 t="s">
        <v>264</v>
      </c>
      <c r="U213" s="14"/>
      <c r="V213" s="15"/>
      <c r="W213" s="15"/>
      <c r="X213" s="15"/>
      <c r="Y213" s="15"/>
      <c r="Z213" s="13"/>
      <c r="AA213" s="16">
        <v>0</v>
      </c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3"/>
      <c r="BT213" s="28">
        <v>14071.6</v>
      </c>
      <c r="BU213" s="21">
        <f t="shared" si="9"/>
        <v>14071.6</v>
      </c>
    </row>
    <row r="214" spans="1:73" ht="51.4" customHeight="1">
      <c r="A214" s="8" t="s">
        <v>199</v>
      </c>
      <c r="B214" s="4" t="s">
        <v>19</v>
      </c>
      <c r="C214" s="4" t="s">
        <v>112</v>
      </c>
      <c r="D214" s="4" t="s">
        <v>112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6"/>
      <c r="W214" s="6"/>
      <c r="X214" s="6"/>
      <c r="Y214" s="6"/>
      <c r="Z214" s="8" t="s">
        <v>199</v>
      </c>
      <c r="AA214" s="7">
        <v>28880.7</v>
      </c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>
        <v>30552.5</v>
      </c>
      <c r="AP214" s="7"/>
      <c r="AQ214" s="7"/>
      <c r="AR214" s="7"/>
      <c r="AS214" s="7">
        <v>30552.5</v>
      </c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>
        <v>32264.5</v>
      </c>
      <c r="BE214" s="7"/>
      <c r="BF214" s="7"/>
      <c r="BG214" s="7"/>
      <c r="BH214" s="7">
        <v>32264.5</v>
      </c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8" t="s">
        <v>199</v>
      </c>
      <c r="BT214" s="29">
        <f>BT215</f>
        <v>0</v>
      </c>
      <c r="BU214" s="22">
        <f t="shared" si="9"/>
        <v>28880.7</v>
      </c>
    </row>
    <row r="215" spans="1:73" ht="34.15" customHeight="1">
      <c r="A215" s="9" t="s">
        <v>92</v>
      </c>
      <c r="B215" s="10" t="s">
        <v>19</v>
      </c>
      <c r="C215" s="10" t="s">
        <v>112</v>
      </c>
      <c r="D215" s="10" t="s">
        <v>112</v>
      </c>
      <c r="E215" s="10" t="s">
        <v>93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1"/>
      <c r="W215" s="11"/>
      <c r="X215" s="11"/>
      <c r="Y215" s="11"/>
      <c r="Z215" s="9" t="s">
        <v>92</v>
      </c>
      <c r="AA215" s="12">
        <v>28880.7</v>
      </c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>
        <v>30552.5</v>
      </c>
      <c r="AP215" s="12"/>
      <c r="AQ215" s="12"/>
      <c r="AR215" s="12"/>
      <c r="AS215" s="12">
        <v>30552.5</v>
      </c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>
        <v>32264.5</v>
      </c>
      <c r="BE215" s="12"/>
      <c r="BF215" s="12"/>
      <c r="BG215" s="12"/>
      <c r="BH215" s="12">
        <v>32264.5</v>
      </c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9" t="s">
        <v>92</v>
      </c>
      <c r="BT215" s="28">
        <f>BT216</f>
        <v>0</v>
      </c>
      <c r="BU215" s="21">
        <f t="shared" si="9"/>
        <v>28880.7</v>
      </c>
    </row>
    <row r="216" spans="1:73" ht="102.6" customHeight="1">
      <c r="A216" s="9" t="s">
        <v>94</v>
      </c>
      <c r="B216" s="10" t="s">
        <v>19</v>
      </c>
      <c r="C216" s="10" t="s">
        <v>112</v>
      </c>
      <c r="D216" s="10" t="s">
        <v>112</v>
      </c>
      <c r="E216" s="10" t="s">
        <v>95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1"/>
      <c r="W216" s="11"/>
      <c r="X216" s="11"/>
      <c r="Y216" s="11"/>
      <c r="Z216" s="9" t="s">
        <v>94</v>
      </c>
      <c r="AA216" s="12">
        <v>28880.7</v>
      </c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>
        <v>30552.5</v>
      </c>
      <c r="AP216" s="12"/>
      <c r="AQ216" s="12"/>
      <c r="AR216" s="12"/>
      <c r="AS216" s="12">
        <v>30552.5</v>
      </c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>
        <v>32264.5</v>
      </c>
      <c r="BE216" s="12"/>
      <c r="BF216" s="12"/>
      <c r="BG216" s="12"/>
      <c r="BH216" s="12">
        <v>32264.5</v>
      </c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9" t="s">
        <v>94</v>
      </c>
      <c r="BT216" s="28">
        <f>BT217</f>
        <v>0</v>
      </c>
      <c r="BU216" s="21">
        <f t="shared" si="9"/>
        <v>28880.7</v>
      </c>
    </row>
    <row r="217" spans="1:73" ht="34.15" customHeight="1">
      <c r="A217" s="9" t="s">
        <v>96</v>
      </c>
      <c r="B217" s="10" t="s">
        <v>19</v>
      </c>
      <c r="C217" s="10" t="s">
        <v>112</v>
      </c>
      <c r="D217" s="10" t="s">
        <v>112</v>
      </c>
      <c r="E217" s="10" t="s">
        <v>97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1"/>
      <c r="W217" s="11"/>
      <c r="X217" s="11"/>
      <c r="Y217" s="11"/>
      <c r="Z217" s="9" t="s">
        <v>96</v>
      </c>
      <c r="AA217" s="12">
        <v>28880.7</v>
      </c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>
        <v>30552.5</v>
      </c>
      <c r="AP217" s="12"/>
      <c r="AQ217" s="12"/>
      <c r="AR217" s="12"/>
      <c r="AS217" s="12">
        <v>30552.5</v>
      </c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>
        <v>32264.5</v>
      </c>
      <c r="BE217" s="12"/>
      <c r="BF217" s="12"/>
      <c r="BG217" s="12"/>
      <c r="BH217" s="12">
        <v>32264.5</v>
      </c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9" t="s">
        <v>96</v>
      </c>
      <c r="BT217" s="28">
        <f>BT218</f>
        <v>0</v>
      </c>
      <c r="BU217" s="21">
        <f t="shared" si="9"/>
        <v>28880.7</v>
      </c>
    </row>
    <row r="218" spans="1:73" ht="51.4" customHeight="1">
      <c r="A218" s="9" t="s">
        <v>154</v>
      </c>
      <c r="B218" s="10" t="s">
        <v>19</v>
      </c>
      <c r="C218" s="10" t="s">
        <v>112</v>
      </c>
      <c r="D218" s="10" t="s">
        <v>112</v>
      </c>
      <c r="E218" s="10" t="s">
        <v>155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1"/>
      <c r="W218" s="11"/>
      <c r="X218" s="11"/>
      <c r="Y218" s="11"/>
      <c r="Z218" s="9" t="s">
        <v>154</v>
      </c>
      <c r="AA218" s="12">
        <v>28880.7</v>
      </c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>
        <v>30552.5</v>
      </c>
      <c r="AP218" s="12"/>
      <c r="AQ218" s="12"/>
      <c r="AR218" s="12"/>
      <c r="AS218" s="12">
        <v>30552.5</v>
      </c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>
        <v>32264.5</v>
      </c>
      <c r="BE218" s="12"/>
      <c r="BF218" s="12"/>
      <c r="BG218" s="12"/>
      <c r="BH218" s="12">
        <v>32264.5</v>
      </c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9" t="s">
        <v>154</v>
      </c>
      <c r="BT218" s="28">
        <f>BT219</f>
        <v>0</v>
      </c>
      <c r="BU218" s="21">
        <f t="shared" si="9"/>
        <v>28880.7</v>
      </c>
    </row>
    <row r="219" spans="1:73" ht="34.15" customHeight="1">
      <c r="A219" s="9" t="s">
        <v>200</v>
      </c>
      <c r="B219" s="10" t="s">
        <v>19</v>
      </c>
      <c r="C219" s="10" t="s">
        <v>112</v>
      </c>
      <c r="D219" s="10" t="s">
        <v>112</v>
      </c>
      <c r="E219" s="10" t="s">
        <v>201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1"/>
      <c r="W219" s="11"/>
      <c r="X219" s="11"/>
      <c r="Y219" s="11"/>
      <c r="Z219" s="9" t="s">
        <v>200</v>
      </c>
      <c r="AA219" s="12">
        <v>28880.7</v>
      </c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>
        <v>30552.5</v>
      </c>
      <c r="AP219" s="12"/>
      <c r="AQ219" s="12"/>
      <c r="AR219" s="12"/>
      <c r="AS219" s="12">
        <v>30552.5</v>
      </c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>
        <v>32264.5</v>
      </c>
      <c r="BE219" s="12"/>
      <c r="BF219" s="12"/>
      <c r="BG219" s="12"/>
      <c r="BH219" s="12">
        <v>32264.5</v>
      </c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9" t="s">
        <v>200</v>
      </c>
      <c r="BT219" s="28">
        <f>BT220+BT221+BT222</f>
        <v>0</v>
      </c>
      <c r="BU219" s="21">
        <f t="shared" si="9"/>
        <v>28880.7</v>
      </c>
    </row>
    <row r="220" spans="1:73" ht="34.15" customHeight="1">
      <c r="A220" s="13" t="s">
        <v>202</v>
      </c>
      <c r="B220" s="14" t="s">
        <v>19</v>
      </c>
      <c r="C220" s="14" t="s">
        <v>112</v>
      </c>
      <c r="D220" s="14" t="s">
        <v>112</v>
      </c>
      <c r="E220" s="14" t="s">
        <v>201</v>
      </c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9" t="s">
        <v>245</v>
      </c>
      <c r="U220" s="14"/>
      <c r="V220" s="15"/>
      <c r="W220" s="15"/>
      <c r="X220" s="15"/>
      <c r="Y220" s="15"/>
      <c r="Z220" s="13" t="s">
        <v>202</v>
      </c>
      <c r="AA220" s="16">
        <v>20212.2</v>
      </c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>
        <v>21018</v>
      </c>
      <c r="AP220" s="16"/>
      <c r="AQ220" s="16"/>
      <c r="AR220" s="16"/>
      <c r="AS220" s="16">
        <v>21018</v>
      </c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>
        <v>21857</v>
      </c>
      <c r="BE220" s="16"/>
      <c r="BF220" s="16"/>
      <c r="BG220" s="16"/>
      <c r="BH220" s="16">
        <v>21857</v>
      </c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3" t="s">
        <v>202</v>
      </c>
      <c r="BT220" s="28">
        <v>0</v>
      </c>
      <c r="BU220" s="21">
        <f t="shared" si="9"/>
        <v>20212.2</v>
      </c>
    </row>
    <row r="221" spans="1:73" ht="68.45" customHeight="1">
      <c r="A221" s="13" t="s">
        <v>39</v>
      </c>
      <c r="B221" s="14" t="s">
        <v>19</v>
      </c>
      <c r="C221" s="14" t="s">
        <v>112</v>
      </c>
      <c r="D221" s="14" t="s">
        <v>112</v>
      </c>
      <c r="E221" s="14" t="s">
        <v>201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9" t="s">
        <v>246</v>
      </c>
      <c r="U221" s="14"/>
      <c r="V221" s="15"/>
      <c r="W221" s="15"/>
      <c r="X221" s="15"/>
      <c r="Y221" s="15"/>
      <c r="Z221" s="13" t="s">
        <v>39</v>
      </c>
      <c r="AA221" s="16">
        <v>8579</v>
      </c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>
        <v>9445</v>
      </c>
      <c r="AP221" s="16"/>
      <c r="AQ221" s="16"/>
      <c r="AR221" s="16"/>
      <c r="AS221" s="16">
        <v>9445</v>
      </c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>
        <v>10318</v>
      </c>
      <c r="BE221" s="16"/>
      <c r="BF221" s="16"/>
      <c r="BG221" s="16"/>
      <c r="BH221" s="16">
        <v>10318</v>
      </c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3" t="s">
        <v>39</v>
      </c>
      <c r="BT221" s="28">
        <v>0</v>
      </c>
      <c r="BU221" s="21">
        <f t="shared" si="9"/>
        <v>8579</v>
      </c>
    </row>
    <row r="222" spans="1:73" ht="34.15" customHeight="1">
      <c r="A222" s="13" t="s">
        <v>41</v>
      </c>
      <c r="B222" s="14" t="s">
        <v>19</v>
      </c>
      <c r="C222" s="14" t="s">
        <v>112</v>
      </c>
      <c r="D222" s="14" t="s">
        <v>112</v>
      </c>
      <c r="E222" s="14" t="s">
        <v>201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9" t="s">
        <v>247</v>
      </c>
      <c r="U222" s="14"/>
      <c r="V222" s="15"/>
      <c r="W222" s="15"/>
      <c r="X222" s="15"/>
      <c r="Y222" s="15"/>
      <c r="Z222" s="13" t="s">
        <v>41</v>
      </c>
      <c r="AA222" s="16">
        <v>89.5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>
        <v>89.5</v>
      </c>
      <c r="AP222" s="16"/>
      <c r="AQ222" s="16"/>
      <c r="AR222" s="16"/>
      <c r="AS222" s="16">
        <v>89.5</v>
      </c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>
        <v>89.5</v>
      </c>
      <c r="BE222" s="16"/>
      <c r="BF222" s="16"/>
      <c r="BG222" s="16"/>
      <c r="BH222" s="16">
        <v>89.5</v>
      </c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3" t="s">
        <v>41</v>
      </c>
      <c r="BT222" s="28">
        <v>0</v>
      </c>
      <c r="BU222" s="21">
        <f t="shared" si="9"/>
        <v>89.5</v>
      </c>
    </row>
    <row r="223" spans="1:73" ht="17.100000000000001" customHeight="1">
      <c r="A223" s="8" t="s">
        <v>203</v>
      </c>
      <c r="B223" s="4" t="s">
        <v>19</v>
      </c>
      <c r="C223" s="4" t="s">
        <v>204</v>
      </c>
      <c r="D223" s="4" t="s">
        <v>22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6"/>
      <c r="W223" s="6"/>
      <c r="X223" s="6"/>
      <c r="Y223" s="6"/>
      <c r="Z223" s="8" t="s">
        <v>203</v>
      </c>
      <c r="AA223" s="7">
        <v>851</v>
      </c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>
        <v>1000</v>
      </c>
      <c r="AP223" s="7"/>
      <c r="AQ223" s="7"/>
      <c r="AR223" s="7"/>
      <c r="AS223" s="7">
        <v>1000</v>
      </c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>
        <v>1000</v>
      </c>
      <c r="BE223" s="7"/>
      <c r="BF223" s="7"/>
      <c r="BG223" s="7"/>
      <c r="BH223" s="7">
        <v>1000</v>
      </c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8" t="s">
        <v>203</v>
      </c>
      <c r="BT223" s="29">
        <f>BT224</f>
        <v>101.2</v>
      </c>
      <c r="BU223" s="22">
        <f t="shared" si="9"/>
        <v>952.2</v>
      </c>
    </row>
    <row r="224" spans="1:73" ht="17.100000000000001" customHeight="1">
      <c r="A224" s="8" t="s">
        <v>205</v>
      </c>
      <c r="B224" s="4" t="s">
        <v>19</v>
      </c>
      <c r="C224" s="4" t="s">
        <v>204</v>
      </c>
      <c r="D224" s="4" t="s">
        <v>204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6"/>
      <c r="W224" s="6"/>
      <c r="X224" s="6"/>
      <c r="Y224" s="6"/>
      <c r="Z224" s="8" t="s">
        <v>205</v>
      </c>
      <c r="AA224" s="7">
        <v>851</v>
      </c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>
        <v>1000</v>
      </c>
      <c r="AP224" s="7"/>
      <c r="AQ224" s="7"/>
      <c r="AR224" s="7"/>
      <c r="AS224" s="7">
        <v>1000</v>
      </c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>
        <v>1000</v>
      </c>
      <c r="BE224" s="7"/>
      <c r="BF224" s="7"/>
      <c r="BG224" s="7"/>
      <c r="BH224" s="7">
        <v>1000</v>
      </c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8" t="s">
        <v>205</v>
      </c>
      <c r="BT224" s="29">
        <f>BT225</f>
        <v>101.2</v>
      </c>
      <c r="BU224" s="22">
        <f t="shared" si="9"/>
        <v>952.2</v>
      </c>
    </row>
    <row r="225" spans="1:73" ht="34.15" customHeight="1">
      <c r="A225" s="9" t="s">
        <v>92</v>
      </c>
      <c r="B225" s="10" t="s">
        <v>19</v>
      </c>
      <c r="C225" s="10" t="s">
        <v>204</v>
      </c>
      <c r="D225" s="10" t="s">
        <v>204</v>
      </c>
      <c r="E225" s="10" t="s">
        <v>93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1"/>
      <c r="W225" s="11"/>
      <c r="X225" s="11"/>
      <c r="Y225" s="11"/>
      <c r="Z225" s="9" t="s">
        <v>92</v>
      </c>
      <c r="AA225" s="12">
        <v>851</v>
      </c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>
        <v>1000</v>
      </c>
      <c r="AP225" s="12"/>
      <c r="AQ225" s="12"/>
      <c r="AR225" s="12"/>
      <c r="AS225" s="12">
        <v>1000</v>
      </c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>
        <v>1000</v>
      </c>
      <c r="BE225" s="12"/>
      <c r="BF225" s="12"/>
      <c r="BG225" s="12"/>
      <c r="BH225" s="12">
        <v>1000</v>
      </c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9" t="s">
        <v>92</v>
      </c>
      <c r="BT225" s="28">
        <f>BT226</f>
        <v>101.2</v>
      </c>
      <c r="BU225" s="21">
        <f t="shared" si="9"/>
        <v>952.2</v>
      </c>
    </row>
    <row r="226" spans="1:73" ht="102.6" customHeight="1">
      <c r="A226" s="9" t="s">
        <v>94</v>
      </c>
      <c r="B226" s="10" t="s">
        <v>19</v>
      </c>
      <c r="C226" s="10" t="s">
        <v>204</v>
      </c>
      <c r="D226" s="10" t="s">
        <v>204</v>
      </c>
      <c r="E226" s="10" t="s">
        <v>95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1"/>
      <c r="W226" s="11"/>
      <c r="X226" s="11"/>
      <c r="Y226" s="11"/>
      <c r="Z226" s="9" t="s">
        <v>94</v>
      </c>
      <c r="AA226" s="12">
        <v>851</v>
      </c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>
        <v>1000</v>
      </c>
      <c r="AP226" s="12"/>
      <c r="AQ226" s="12"/>
      <c r="AR226" s="12"/>
      <c r="AS226" s="12">
        <v>1000</v>
      </c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>
        <v>1000</v>
      </c>
      <c r="BE226" s="12"/>
      <c r="BF226" s="12"/>
      <c r="BG226" s="12"/>
      <c r="BH226" s="12">
        <v>1000</v>
      </c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9" t="s">
        <v>94</v>
      </c>
      <c r="BT226" s="28">
        <f>BT227</f>
        <v>101.2</v>
      </c>
      <c r="BU226" s="21">
        <f t="shared" si="9"/>
        <v>952.2</v>
      </c>
    </row>
    <row r="227" spans="1:73" ht="34.15" customHeight="1">
      <c r="A227" s="9" t="s">
        <v>96</v>
      </c>
      <c r="B227" s="10" t="s">
        <v>19</v>
      </c>
      <c r="C227" s="10" t="s">
        <v>204</v>
      </c>
      <c r="D227" s="10" t="s">
        <v>204</v>
      </c>
      <c r="E227" s="10" t="s">
        <v>97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1"/>
      <c r="W227" s="11"/>
      <c r="X227" s="11"/>
      <c r="Y227" s="11"/>
      <c r="Z227" s="9" t="s">
        <v>96</v>
      </c>
      <c r="AA227" s="12">
        <v>851</v>
      </c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>
        <v>1000</v>
      </c>
      <c r="AP227" s="12"/>
      <c r="AQ227" s="12"/>
      <c r="AR227" s="12"/>
      <c r="AS227" s="12">
        <v>1000</v>
      </c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>
        <v>1000</v>
      </c>
      <c r="BE227" s="12"/>
      <c r="BF227" s="12"/>
      <c r="BG227" s="12"/>
      <c r="BH227" s="12">
        <v>1000</v>
      </c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9" t="s">
        <v>96</v>
      </c>
      <c r="BT227" s="28">
        <f>BT228</f>
        <v>101.2</v>
      </c>
      <c r="BU227" s="21">
        <f t="shared" si="9"/>
        <v>952.2</v>
      </c>
    </row>
    <row r="228" spans="1:73" ht="51.4" customHeight="1">
      <c r="A228" s="9" t="s">
        <v>206</v>
      </c>
      <c r="B228" s="10" t="s">
        <v>19</v>
      </c>
      <c r="C228" s="10" t="s">
        <v>204</v>
      </c>
      <c r="D228" s="10" t="s">
        <v>204</v>
      </c>
      <c r="E228" s="10" t="s">
        <v>207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1"/>
      <c r="W228" s="11"/>
      <c r="X228" s="11"/>
      <c r="Y228" s="11"/>
      <c r="Z228" s="9" t="s">
        <v>206</v>
      </c>
      <c r="AA228" s="12">
        <v>851</v>
      </c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>
        <v>1000</v>
      </c>
      <c r="AP228" s="12"/>
      <c r="AQ228" s="12"/>
      <c r="AR228" s="12"/>
      <c r="AS228" s="12">
        <v>1000</v>
      </c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>
        <v>1000</v>
      </c>
      <c r="BE228" s="12"/>
      <c r="BF228" s="12"/>
      <c r="BG228" s="12"/>
      <c r="BH228" s="12">
        <v>1000</v>
      </c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9" t="s">
        <v>206</v>
      </c>
      <c r="BT228" s="28">
        <f>BT229+BT231</f>
        <v>101.2</v>
      </c>
      <c r="BU228" s="21">
        <f t="shared" si="9"/>
        <v>952.2</v>
      </c>
    </row>
    <row r="229" spans="1:73" ht="51.4" customHeight="1">
      <c r="A229" s="9" t="s">
        <v>208</v>
      </c>
      <c r="B229" s="10" t="s">
        <v>19</v>
      </c>
      <c r="C229" s="10" t="s">
        <v>204</v>
      </c>
      <c r="D229" s="10" t="s">
        <v>204</v>
      </c>
      <c r="E229" s="10" t="s">
        <v>209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1"/>
      <c r="W229" s="11"/>
      <c r="X229" s="11"/>
      <c r="Y229" s="11"/>
      <c r="Z229" s="9" t="s">
        <v>208</v>
      </c>
      <c r="AA229" s="12">
        <v>71</v>
      </c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>
        <v>333.2</v>
      </c>
      <c r="AP229" s="12"/>
      <c r="AQ229" s="12"/>
      <c r="AR229" s="12"/>
      <c r="AS229" s="12">
        <v>333.2</v>
      </c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>
        <v>333.2</v>
      </c>
      <c r="BE229" s="12"/>
      <c r="BF229" s="12"/>
      <c r="BG229" s="12"/>
      <c r="BH229" s="12">
        <v>333.2</v>
      </c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9" t="s">
        <v>208</v>
      </c>
      <c r="BT229" s="28">
        <f>BT230</f>
        <v>0</v>
      </c>
      <c r="BU229" s="21">
        <f t="shared" si="9"/>
        <v>71</v>
      </c>
    </row>
    <row r="230" spans="1:73" ht="68.45" customHeight="1">
      <c r="A230" s="13" t="s">
        <v>39</v>
      </c>
      <c r="B230" s="14" t="s">
        <v>19</v>
      </c>
      <c r="C230" s="14" t="s">
        <v>204</v>
      </c>
      <c r="D230" s="14" t="s">
        <v>204</v>
      </c>
      <c r="E230" s="14" t="s">
        <v>209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9" t="s">
        <v>246</v>
      </c>
      <c r="U230" s="14"/>
      <c r="V230" s="15"/>
      <c r="W230" s="15"/>
      <c r="X230" s="15"/>
      <c r="Y230" s="15"/>
      <c r="Z230" s="13" t="s">
        <v>39</v>
      </c>
      <c r="AA230" s="16">
        <v>71</v>
      </c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>
        <v>333.2</v>
      </c>
      <c r="AP230" s="16"/>
      <c r="AQ230" s="16"/>
      <c r="AR230" s="16"/>
      <c r="AS230" s="16">
        <v>333.2</v>
      </c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>
        <v>333.2</v>
      </c>
      <c r="BE230" s="16"/>
      <c r="BF230" s="16"/>
      <c r="BG230" s="16"/>
      <c r="BH230" s="16">
        <v>333.2</v>
      </c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3" t="s">
        <v>39</v>
      </c>
      <c r="BT230" s="28">
        <v>0</v>
      </c>
      <c r="BU230" s="21">
        <f t="shared" si="9"/>
        <v>71</v>
      </c>
    </row>
    <row r="231" spans="1:73" ht="68.45" customHeight="1">
      <c r="A231" s="9" t="s">
        <v>210</v>
      </c>
      <c r="B231" s="10" t="s">
        <v>19</v>
      </c>
      <c r="C231" s="10" t="s">
        <v>204</v>
      </c>
      <c r="D231" s="10" t="s">
        <v>204</v>
      </c>
      <c r="E231" s="10" t="s">
        <v>211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1"/>
      <c r="W231" s="11"/>
      <c r="X231" s="11"/>
      <c r="Y231" s="11"/>
      <c r="Z231" s="9" t="s">
        <v>210</v>
      </c>
      <c r="AA231" s="12">
        <v>780</v>
      </c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>
        <v>666.8</v>
      </c>
      <c r="AP231" s="12"/>
      <c r="AQ231" s="12"/>
      <c r="AR231" s="12"/>
      <c r="AS231" s="12">
        <v>666.8</v>
      </c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>
        <v>666.8</v>
      </c>
      <c r="BE231" s="12"/>
      <c r="BF231" s="12"/>
      <c r="BG231" s="12"/>
      <c r="BH231" s="12">
        <v>666.8</v>
      </c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9" t="s">
        <v>210</v>
      </c>
      <c r="BT231" s="28">
        <f>BT232</f>
        <v>101.2</v>
      </c>
      <c r="BU231" s="21">
        <f t="shared" si="9"/>
        <v>881.2</v>
      </c>
    </row>
    <row r="232" spans="1:73" ht="34.15" customHeight="1">
      <c r="A232" s="13" t="s">
        <v>202</v>
      </c>
      <c r="B232" s="14" t="s">
        <v>19</v>
      </c>
      <c r="C232" s="14" t="s">
        <v>204</v>
      </c>
      <c r="D232" s="14" t="s">
        <v>204</v>
      </c>
      <c r="E232" s="14" t="s">
        <v>211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9" t="s">
        <v>245</v>
      </c>
      <c r="U232" s="14"/>
      <c r="V232" s="15"/>
      <c r="W232" s="15"/>
      <c r="X232" s="15"/>
      <c r="Y232" s="15"/>
      <c r="Z232" s="13" t="s">
        <v>202</v>
      </c>
      <c r="AA232" s="16">
        <v>780</v>
      </c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>
        <v>666.8</v>
      </c>
      <c r="AP232" s="16"/>
      <c r="AQ232" s="16"/>
      <c r="AR232" s="16"/>
      <c r="AS232" s="16">
        <v>666.8</v>
      </c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>
        <v>666.8</v>
      </c>
      <c r="BE232" s="16"/>
      <c r="BF232" s="16"/>
      <c r="BG232" s="16"/>
      <c r="BH232" s="16">
        <v>666.8</v>
      </c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3" t="s">
        <v>202</v>
      </c>
      <c r="BT232" s="28">
        <v>101.2</v>
      </c>
      <c r="BU232" s="21">
        <f t="shared" si="9"/>
        <v>881.2</v>
      </c>
    </row>
    <row r="233" spans="1:73" ht="17.100000000000001" customHeight="1">
      <c r="A233" s="8" t="s">
        <v>212</v>
      </c>
      <c r="B233" s="4" t="s">
        <v>19</v>
      </c>
      <c r="C233" s="4" t="s">
        <v>213</v>
      </c>
      <c r="D233" s="4" t="s">
        <v>22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6"/>
      <c r="W233" s="6"/>
      <c r="X233" s="6"/>
      <c r="Y233" s="6"/>
      <c r="Z233" s="8" t="s">
        <v>212</v>
      </c>
      <c r="AA233" s="7">
        <v>33018.559999999998</v>
      </c>
      <c r="AB233" s="7"/>
      <c r="AC233" s="7">
        <v>7277.2</v>
      </c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>
        <v>23127.200000000001</v>
      </c>
      <c r="AP233" s="7"/>
      <c r="AQ233" s="7"/>
      <c r="AR233" s="7"/>
      <c r="AS233" s="7">
        <v>23127.200000000001</v>
      </c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>
        <v>23442.3</v>
      </c>
      <c r="BE233" s="7"/>
      <c r="BF233" s="7"/>
      <c r="BG233" s="7"/>
      <c r="BH233" s="7">
        <v>23442.3</v>
      </c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8" t="s">
        <v>212</v>
      </c>
      <c r="BT233" s="29">
        <f>BT234</f>
        <v>-1250</v>
      </c>
      <c r="BU233" s="22">
        <f t="shared" si="9"/>
        <v>31768.559999999998</v>
      </c>
    </row>
    <row r="234" spans="1:73" ht="17.100000000000001" customHeight="1">
      <c r="A234" s="8" t="s">
        <v>214</v>
      </c>
      <c r="B234" s="4" t="s">
        <v>19</v>
      </c>
      <c r="C234" s="4" t="s">
        <v>213</v>
      </c>
      <c r="D234" s="4" t="s">
        <v>21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6"/>
      <c r="W234" s="6"/>
      <c r="X234" s="6"/>
      <c r="Y234" s="6"/>
      <c r="Z234" s="8" t="s">
        <v>214</v>
      </c>
      <c r="AA234" s="7">
        <v>33018.559999999998</v>
      </c>
      <c r="AB234" s="7"/>
      <c r="AC234" s="7">
        <v>7277.2</v>
      </c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>
        <v>23127.200000000001</v>
      </c>
      <c r="AP234" s="7"/>
      <c r="AQ234" s="7"/>
      <c r="AR234" s="7"/>
      <c r="AS234" s="7">
        <v>23127.200000000001</v>
      </c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>
        <v>23442.3</v>
      </c>
      <c r="BE234" s="7"/>
      <c r="BF234" s="7"/>
      <c r="BG234" s="7"/>
      <c r="BH234" s="7">
        <v>23442.3</v>
      </c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8" t="s">
        <v>214</v>
      </c>
      <c r="BT234" s="29">
        <f>BT235</f>
        <v>-1250</v>
      </c>
      <c r="BU234" s="22">
        <f t="shared" si="9"/>
        <v>31768.559999999998</v>
      </c>
    </row>
    <row r="235" spans="1:73" ht="34.15" customHeight="1">
      <c r="A235" s="9" t="s">
        <v>92</v>
      </c>
      <c r="B235" s="10" t="s">
        <v>19</v>
      </c>
      <c r="C235" s="10" t="s">
        <v>213</v>
      </c>
      <c r="D235" s="10" t="s">
        <v>21</v>
      </c>
      <c r="E235" s="10" t="s">
        <v>93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1"/>
      <c r="W235" s="11"/>
      <c r="X235" s="11"/>
      <c r="Y235" s="11"/>
      <c r="Z235" s="9" t="s">
        <v>92</v>
      </c>
      <c r="AA235" s="12">
        <v>33018.559999999998</v>
      </c>
      <c r="AB235" s="12"/>
      <c r="AC235" s="12">
        <v>7277.2</v>
      </c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>
        <v>23127.200000000001</v>
      </c>
      <c r="AP235" s="12"/>
      <c r="AQ235" s="12"/>
      <c r="AR235" s="12"/>
      <c r="AS235" s="12">
        <v>23127.200000000001</v>
      </c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>
        <v>23442.3</v>
      </c>
      <c r="BE235" s="12"/>
      <c r="BF235" s="12"/>
      <c r="BG235" s="12"/>
      <c r="BH235" s="12">
        <v>23442.3</v>
      </c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9" t="s">
        <v>92</v>
      </c>
      <c r="BT235" s="28">
        <f>BT236</f>
        <v>-1250</v>
      </c>
      <c r="BU235" s="21">
        <f t="shared" si="9"/>
        <v>31768.559999999998</v>
      </c>
    </row>
    <row r="236" spans="1:73" ht="102.6" customHeight="1">
      <c r="A236" s="9" t="s">
        <v>94</v>
      </c>
      <c r="B236" s="10" t="s">
        <v>19</v>
      </c>
      <c r="C236" s="10" t="s">
        <v>213</v>
      </c>
      <c r="D236" s="10" t="s">
        <v>21</v>
      </c>
      <c r="E236" s="10" t="s">
        <v>95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1"/>
      <c r="W236" s="11"/>
      <c r="X236" s="11"/>
      <c r="Y236" s="11"/>
      <c r="Z236" s="9" t="s">
        <v>94</v>
      </c>
      <c r="AA236" s="12">
        <v>33018.559999999998</v>
      </c>
      <c r="AB236" s="12"/>
      <c r="AC236" s="12">
        <v>7277.2</v>
      </c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>
        <v>23127.200000000001</v>
      </c>
      <c r="AP236" s="12"/>
      <c r="AQ236" s="12"/>
      <c r="AR236" s="12"/>
      <c r="AS236" s="12">
        <v>23127.200000000001</v>
      </c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>
        <v>23442.3</v>
      </c>
      <c r="BE236" s="12"/>
      <c r="BF236" s="12"/>
      <c r="BG236" s="12"/>
      <c r="BH236" s="12">
        <v>23442.3</v>
      </c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9" t="s">
        <v>94</v>
      </c>
      <c r="BT236" s="28">
        <f>BT237</f>
        <v>-1250</v>
      </c>
      <c r="BU236" s="21">
        <f t="shared" si="9"/>
        <v>31768.559999999998</v>
      </c>
    </row>
    <row r="237" spans="1:73" ht="34.15" customHeight="1">
      <c r="A237" s="9" t="s">
        <v>96</v>
      </c>
      <c r="B237" s="10" t="s">
        <v>19</v>
      </c>
      <c r="C237" s="10" t="s">
        <v>213</v>
      </c>
      <c r="D237" s="10" t="s">
        <v>21</v>
      </c>
      <c r="E237" s="10" t="s">
        <v>97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1"/>
      <c r="W237" s="11"/>
      <c r="X237" s="11"/>
      <c r="Y237" s="11"/>
      <c r="Z237" s="9" t="s">
        <v>96</v>
      </c>
      <c r="AA237" s="12">
        <v>33018.559999999998</v>
      </c>
      <c r="AB237" s="12"/>
      <c r="AC237" s="12">
        <v>7277.2</v>
      </c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>
        <v>23127.200000000001</v>
      </c>
      <c r="AP237" s="12"/>
      <c r="AQ237" s="12"/>
      <c r="AR237" s="12"/>
      <c r="AS237" s="12">
        <v>23127.200000000001</v>
      </c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>
        <v>23442.3</v>
      </c>
      <c r="BE237" s="12"/>
      <c r="BF237" s="12"/>
      <c r="BG237" s="12"/>
      <c r="BH237" s="12">
        <v>23442.3</v>
      </c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9" t="s">
        <v>96</v>
      </c>
      <c r="BT237" s="28">
        <f>BT238</f>
        <v>-1250</v>
      </c>
      <c r="BU237" s="21">
        <f t="shared" si="9"/>
        <v>31768.559999999998</v>
      </c>
    </row>
    <row r="238" spans="1:73" ht="51.4" customHeight="1">
      <c r="A238" s="9" t="s">
        <v>215</v>
      </c>
      <c r="B238" s="10" t="s">
        <v>19</v>
      </c>
      <c r="C238" s="10" t="s">
        <v>213</v>
      </c>
      <c r="D238" s="10" t="s">
        <v>21</v>
      </c>
      <c r="E238" s="10" t="s">
        <v>216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1"/>
      <c r="W238" s="11"/>
      <c r="X238" s="11"/>
      <c r="Y238" s="11"/>
      <c r="Z238" s="9" t="s">
        <v>215</v>
      </c>
      <c r="AA238" s="12">
        <v>33018.559999999998</v>
      </c>
      <c r="AB238" s="12"/>
      <c r="AC238" s="12">
        <v>7277.2</v>
      </c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>
        <v>23127.200000000001</v>
      </c>
      <c r="AP238" s="12"/>
      <c r="AQ238" s="12"/>
      <c r="AR238" s="12"/>
      <c r="AS238" s="12">
        <v>23127.200000000001</v>
      </c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>
        <v>23442.3</v>
      </c>
      <c r="BE238" s="12"/>
      <c r="BF238" s="12"/>
      <c r="BG238" s="12"/>
      <c r="BH238" s="12">
        <v>23442.3</v>
      </c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9" t="s">
        <v>215</v>
      </c>
      <c r="BT238" s="28">
        <f>BT239+BT241+BT245+BT247+BT249+BT251+BT253</f>
        <v>-1250</v>
      </c>
      <c r="BU238" s="21">
        <f t="shared" si="9"/>
        <v>31768.559999999998</v>
      </c>
    </row>
    <row r="239" spans="1:73" ht="51.4" customHeight="1">
      <c r="A239" s="9" t="s">
        <v>217</v>
      </c>
      <c r="B239" s="10" t="s">
        <v>19</v>
      </c>
      <c r="C239" s="10" t="s">
        <v>213</v>
      </c>
      <c r="D239" s="10" t="s">
        <v>21</v>
      </c>
      <c r="E239" s="10" t="s">
        <v>218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1"/>
      <c r="W239" s="11"/>
      <c r="X239" s="11"/>
      <c r="Y239" s="11"/>
      <c r="Z239" s="9" t="s">
        <v>217</v>
      </c>
      <c r="AA239" s="12">
        <v>10038</v>
      </c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>
        <v>11624.5</v>
      </c>
      <c r="AP239" s="12"/>
      <c r="AQ239" s="12"/>
      <c r="AR239" s="12"/>
      <c r="AS239" s="12">
        <v>11624.5</v>
      </c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>
        <v>11860.4</v>
      </c>
      <c r="BE239" s="12"/>
      <c r="BF239" s="12"/>
      <c r="BG239" s="12"/>
      <c r="BH239" s="12">
        <v>11860.4</v>
      </c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9" t="s">
        <v>217</v>
      </c>
      <c r="BT239" s="28">
        <f>BT240</f>
        <v>-1550</v>
      </c>
      <c r="BU239" s="21">
        <f t="shared" si="9"/>
        <v>8488</v>
      </c>
    </row>
    <row r="240" spans="1:73" ht="34.15" customHeight="1">
      <c r="A240" s="13" t="s">
        <v>219</v>
      </c>
      <c r="B240" s="14" t="s">
        <v>19</v>
      </c>
      <c r="C240" s="14" t="s">
        <v>213</v>
      </c>
      <c r="D240" s="14" t="s">
        <v>21</v>
      </c>
      <c r="E240" s="14" t="s">
        <v>218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9" t="s">
        <v>249</v>
      </c>
      <c r="U240" s="14"/>
      <c r="V240" s="15"/>
      <c r="W240" s="15"/>
      <c r="X240" s="15"/>
      <c r="Y240" s="15"/>
      <c r="Z240" s="13" t="s">
        <v>219</v>
      </c>
      <c r="AA240" s="16">
        <v>10038</v>
      </c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>
        <v>11624.5</v>
      </c>
      <c r="AP240" s="16"/>
      <c r="AQ240" s="16"/>
      <c r="AR240" s="16"/>
      <c r="AS240" s="16">
        <v>11624.5</v>
      </c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>
        <v>11860.4</v>
      </c>
      <c r="BE240" s="16"/>
      <c r="BF240" s="16"/>
      <c r="BG240" s="16"/>
      <c r="BH240" s="16">
        <v>11860.4</v>
      </c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3" t="s">
        <v>219</v>
      </c>
      <c r="BT240" s="28">
        <v>-1550</v>
      </c>
      <c r="BU240" s="21">
        <f t="shared" si="9"/>
        <v>8488</v>
      </c>
    </row>
    <row r="241" spans="1:73" ht="34.15" customHeight="1">
      <c r="A241" s="9" t="s">
        <v>220</v>
      </c>
      <c r="B241" s="10" t="s">
        <v>19</v>
      </c>
      <c r="C241" s="10" t="s">
        <v>213</v>
      </c>
      <c r="D241" s="10" t="s">
        <v>21</v>
      </c>
      <c r="E241" s="10" t="s">
        <v>221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1"/>
      <c r="W241" s="11"/>
      <c r="X241" s="11"/>
      <c r="Y241" s="11"/>
      <c r="Z241" s="9" t="s">
        <v>220</v>
      </c>
      <c r="AA241" s="12">
        <v>7705.9</v>
      </c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>
        <v>9985.6</v>
      </c>
      <c r="AP241" s="12"/>
      <c r="AQ241" s="12"/>
      <c r="AR241" s="12"/>
      <c r="AS241" s="12">
        <v>9985.6</v>
      </c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>
        <v>10481.9</v>
      </c>
      <c r="BE241" s="12"/>
      <c r="BF241" s="12"/>
      <c r="BG241" s="12"/>
      <c r="BH241" s="12">
        <v>10481.9</v>
      </c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9" t="s">
        <v>220</v>
      </c>
      <c r="BT241" s="28">
        <f>BT242+BT243+BT244</f>
        <v>0</v>
      </c>
      <c r="BU241" s="21">
        <f t="shared" si="9"/>
        <v>7705.9</v>
      </c>
    </row>
    <row r="242" spans="1:73" ht="34.15" customHeight="1">
      <c r="A242" s="13" t="s">
        <v>202</v>
      </c>
      <c r="B242" s="14" t="s">
        <v>19</v>
      </c>
      <c r="C242" s="14" t="s">
        <v>213</v>
      </c>
      <c r="D242" s="14" t="s">
        <v>21</v>
      </c>
      <c r="E242" s="14" t="s">
        <v>221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9" t="s">
        <v>245</v>
      </c>
      <c r="U242" s="14"/>
      <c r="V242" s="15"/>
      <c r="W242" s="15"/>
      <c r="X242" s="15"/>
      <c r="Y242" s="15"/>
      <c r="Z242" s="13" t="s">
        <v>202</v>
      </c>
      <c r="AA242" s="16">
        <v>5182.8999999999996</v>
      </c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>
        <v>8480.6</v>
      </c>
      <c r="AP242" s="16"/>
      <c r="AQ242" s="16"/>
      <c r="AR242" s="16"/>
      <c r="AS242" s="16">
        <v>8480.6</v>
      </c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>
        <v>8817.9</v>
      </c>
      <c r="BE242" s="16"/>
      <c r="BF242" s="16"/>
      <c r="BG242" s="16"/>
      <c r="BH242" s="16">
        <v>8817.9</v>
      </c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3" t="s">
        <v>202</v>
      </c>
      <c r="BT242" s="28">
        <v>0</v>
      </c>
      <c r="BU242" s="21">
        <f t="shared" si="9"/>
        <v>5182.8999999999996</v>
      </c>
    </row>
    <row r="243" spans="1:73" ht="68.45" customHeight="1">
      <c r="A243" s="13" t="s">
        <v>39</v>
      </c>
      <c r="B243" s="14" t="s">
        <v>19</v>
      </c>
      <c r="C243" s="14" t="s">
        <v>213</v>
      </c>
      <c r="D243" s="14" t="s">
        <v>21</v>
      </c>
      <c r="E243" s="14" t="s">
        <v>221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9" t="s">
        <v>246</v>
      </c>
      <c r="U243" s="14"/>
      <c r="V243" s="15"/>
      <c r="W243" s="15"/>
      <c r="X243" s="15"/>
      <c r="Y243" s="15"/>
      <c r="Z243" s="13" t="s">
        <v>39</v>
      </c>
      <c r="AA243" s="16">
        <v>2466</v>
      </c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>
        <v>1447</v>
      </c>
      <c r="AP243" s="16"/>
      <c r="AQ243" s="16"/>
      <c r="AR243" s="16"/>
      <c r="AS243" s="16">
        <v>1447</v>
      </c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>
        <v>1605</v>
      </c>
      <c r="BE243" s="16"/>
      <c r="BF243" s="16"/>
      <c r="BG243" s="16"/>
      <c r="BH243" s="16">
        <v>1605</v>
      </c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3" t="s">
        <v>39</v>
      </c>
      <c r="BT243" s="28">
        <v>0</v>
      </c>
      <c r="BU243" s="21">
        <f t="shared" si="9"/>
        <v>2466</v>
      </c>
    </row>
    <row r="244" spans="1:73" ht="34.15" customHeight="1">
      <c r="A244" s="13" t="s">
        <v>41</v>
      </c>
      <c r="B244" s="14" t="s">
        <v>19</v>
      </c>
      <c r="C244" s="14" t="s">
        <v>213</v>
      </c>
      <c r="D244" s="14" t="s">
        <v>21</v>
      </c>
      <c r="E244" s="14" t="s">
        <v>221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9" t="s">
        <v>247</v>
      </c>
      <c r="U244" s="14"/>
      <c r="V244" s="15"/>
      <c r="W244" s="15"/>
      <c r="X244" s="15"/>
      <c r="Y244" s="15"/>
      <c r="Z244" s="13" t="s">
        <v>41</v>
      </c>
      <c r="AA244" s="16">
        <v>57</v>
      </c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>
        <v>58</v>
      </c>
      <c r="AP244" s="16"/>
      <c r="AQ244" s="16"/>
      <c r="AR244" s="16"/>
      <c r="AS244" s="16">
        <v>58</v>
      </c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>
        <v>59</v>
      </c>
      <c r="BE244" s="16"/>
      <c r="BF244" s="16"/>
      <c r="BG244" s="16"/>
      <c r="BH244" s="16">
        <v>59</v>
      </c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3" t="s">
        <v>41</v>
      </c>
      <c r="BT244" s="28">
        <v>0</v>
      </c>
      <c r="BU244" s="21">
        <f t="shared" si="9"/>
        <v>57</v>
      </c>
    </row>
    <row r="245" spans="1:73" ht="51.4" customHeight="1">
      <c r="A245" s="9" t="s">
        <v>222</v>
      </c>
      <c r="B245" s="10" t="s">
        <v>19</v>
      </c>
      <c r="C245" s="10" t="s">
        <v>213</v>
      </c>
      <c r="D245" s="10" t="s">
        <v>21</v>
      </c>
      <c r="E245" s="10" t="s">
        <v>223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1"/>
      <c r="W245" s="11"/>
      <c r="X245" s="11"/>
      <c r="Y245" s="11"/>
      <c r="Z245" s="9" t="s">
        <v>222</v>
      </c>
      <c r="AA245" s="12">
        <v>950</v>
      </c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>
        <v>1517.1</v>
      </c>
      <c r="AP245" s="12"/>
      <c r="AQ245" s="12"/>
      <c r="AR245" s="12"/>
      <c r="AS245" s="12">
        <v>1517.1</v>
      </c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>
        <v>1100</v>
      </c>
      <c r="BE245" s="12"/>
      <c r="BF245" s="12"/>
      <c r="BG245" s="12"/>
      <c r="BH245" s="12">
        <v>1100</v>
      </c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9" t="s">
        <v>222</v>
      </c>
      <c r="BT245" s="28">
        <f>BT246</f>
        <v>300</v>
      </c>
      <c r="BU245" s="21">
        <f t="shared" si="9"/>
        <v>1250</v>
      </c>
    </row>
    <row r="246" spans="1:73" ht="68.45" customHeight="1">
      <c r="A246" s="13" t="s">
        <v>39</v>
      </c>
      <c r="B246" s="14" t="s">
        <v>19</v>
      </c>
      <c r="C246" s="14" t="s">
        <v>213</v>
      </c>
      <c r="D246" s="14" t="s">
        <v>21</v>
      </c>
      <c r="E246" s="14" t="s">
        <v>223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9" t="s">
        <v>246</v>
      </c>
      <c r="U246" s="14"/>
      <c r="V246" s="15"/>
      <c r="W246" s="15"/>
      <c r="X246" s="15"/>
      <c r="Y246" s="15"/>
      <c r="Z246" s="13" t="s">
        <v>39</v>
      </c>
      <c r="AA246" s="16">
        <v>950</v>
      </c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>
        <v>1517.1</v>
      </c>
      <c r="AP246" s="16"/>
      <c r="AQ246" s="16"/>
      <c r="AR246" s="16"/>
      <c r="AS246" s="16">
        <v>1517.1</v>
      </c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>
        <v>1100</v>
      </c>
      <c r="BE246" s="16"/>
      <c r="BF246" s="16"/>
      <c r="BG246" s="16"/>
      <c r="BH246" s="16">
        <v>1100</v>
      </c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3" t="s">
        <v>39</v>
      </c>
      <c r="BT246" s="28">
        <v>300</v>
      </c>
      <c r="BU246" s="21">
        <f t="shared" si="9"/>
        <v>1250</v>
      </c>
    </row>
    <row r="247" spans="1:73" ht="171" customHeight="1">
      <c r="A247" s="17" t="s">
        <v>224</v>
      </c>
      <c r="B247" s="10" t="s">
        <v>19</v>
      </c>
      <c r="C247" s="10" t="s">
        <v>213</v>
      </c>
      <c r="D247" s="10" t="s">
        <v>21</v>
      </c>
      <c r="E247" s="10" t="s">
        <v>225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1"/>
      <c r="W247" s="11"/>
      <c r="X247" s="11"/>
      <c r="Y247" s="11"/>
      <c r="Z247" s="17" t="s">
        <v>224</v>
      </c>
      <c r="AA247" s="12">
        <v>5944.4</v>
      </c>
      <c r="AB247" s="12"/>
      <c r="AC247" s="12">
        <v>2972.2</v>
      </c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7" t="s">
        <v>224</v>
      </c>
      <c r="BT247" s="28">
        <f>BT248</f>
        <v>0</v>
      </c>
      <c r="BU247" s="21">
        <f t="shared" si="9"/>
        <v>5944.4</v>
      </c>
    </row>
    <row r="248" spans="1:73" ht="34.15" customHeight="1">
      <c r="A248" s="13" t="s">
        <v>202</v>
      </c>
      <c r="B248" s="14" t="s">
        <v>19</v>
      </c>
      <c r="C248" s="14" t="s">
        <v>213</v>
      </c>
      <c r="D248" s="14" t="s">
        <v>21</v>
      </c>
      <c r="E248" s="14" t="s">
        <v>225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9" t="s">
        <v>245</v>
      </c>
      <c r="U248" s="14"/>
      <c r="V248" s="15"/>
      <c r="W248" s="15"/>
      <c r="X248" s="15"/>
      <c r="Y248" s="15"/>
      <c r="Z248" s="13" t="s">
        <v>202</v>
      </c>
      <c r="AA248" s="16">
        <v>5944.4</v>
      </c>
      <c r="AB248" s="16"/>
      <c r="AC248" s="16">
        <v>2972.2</v>
      </c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3" t="s">
        <v>202</v>
      </c>
      <c r="BT248" s="28">
        <v>0</v>
      </c>
      <c r="BU248" s="21">
        <f t="shared" si="9"/>
        <v>5944.4</v>
      </c>
    </row>
    <row r="249" spans="1:73" ht="171" customHeight="1">
      <c r="A249" s="17" t="s">
        <v>226</v>
      </c>
      <c r="B249" s="10" t="s">
        <v>19</v>
      </c>
      <c r="C249" s="10" t="s">
        <v>213</v>
      </c>
      <c r="D249" s="10" t="s">
        <v>21</v>
      </c>
      <c r="E249" s="10" t="s">
        <v>227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1"/>
      <c r="W249" s="11"/>
      <c r="X249" s="11"/>
      <c r="Y249" s="11"/>
      <c r="Z249" s="17" t="s">
        <v>226</v>
      </c>
      <c r="AA249" s="12">
        <v>8110</v>
      </c>
      <c r="AB249" s="12"/>
      <c r="AC249" s="12">
        <v>4055</v>
      </c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7" t="s">
        <v>226</v>
      </c>
      <c r="BT249" s="28">
        <f>BT250</f>
        <v>0</v>
      </c>
      <c r="BU249" s="21">
        <f t="shared" si="9"/>
        <v>8110</v>
      </c>
    </row>
    <row r="250" spans="1:73" ht="34.15" customHeight="1">
      <c r="A250" s="13" t="s">
        <v>219</v>
      </c>
      <c r="B250" s="14" t="s">
        <v>19</v>
      </c>
      <c r="C250" s="14" t="s">
        <v>213</v>
      </c>
      <c r="D250" s="14" t="s">
        <v>21</v>
      </c>
      <c r="E250" s="14" t="s">
        <v>227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9" t="s">
        <v>249</v>
      </c>
      <c r="U250" s="14"/>
      <c r="V250" s="15"/>
      <c r="W250" s="15"/>
      <c r="X250" s="15"/>
      <c r="Y250" s="15"/>
      <c r="Z250" s="13" t="s">
        <v>219</v>
      </c>
      <c r="AA250" s="16">
        <v>8110</v>
      </c>
      <c r="AB250" s="16"/>
      <c r="AC250" s="16">
        <v>4055</v>
      </c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3" t="s">
        <v>219</v>
      </c>
      <c r="BT250" s="28">
        <v>0</v>
      </c>
      <c r="BU250" s="21">
        <f t="shared" si="9"/>
        <v>8110</v>
      </c>
    </row>
    <row r="251" spans="1:73" ht="68.45" customHeight="1">
      <c r="A251" s="9" t="s">
        <v>228</v>
      </c>
      <c r="B251" s="10" t="s">
        <v>19</v>
      </c>
      <c r="C251" s="10" t="s">
        <v>213</v>
      </c>
      <c r="D251" s="10" t="s">
        <v>21</v>
      </c>
      <c r="E251" s="10" t="s">
        <v>229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1"/>
      <c r="W251" s="11"/>
      <c r="X251" s="11"/>
      <c r="Y251" s="11"/>
      <c r="Z251" s="9" t="s">
        <v>228</v>
      </c>
      <c r="AA251" s="12">
        <v>157.9</v>
      </c>
      <c r="AB251" s="12"/>
      <c r="AC251" s="12">
        <v>150</v>
      </c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9" t="s">
        <v>228</v>
      </c>
      <c r="BT251" s="28">
        <f>BT252</f>
        <v>0</v>
      </c>
      <c r="BU251" s="21">
        <f t="shared" si="9"/>
        <v>157.9</v>
      </c>
    </row>
    <row r="252" spans="1:73" ht="68.45" customHeight="1">
      <c r="A252" s="13" t="s">
        <v>39</v>
      </c>
      <c r="B252" s="14" t="s">
        <v>19</v>
      </c>
      <c r="C252" s="14" t="s">
        <v>213</v>
      </c>
      <c r="D252" s="14" t="s">
        <v>21</v>
      </c>
      <c r="E252" s="14" t="s">
        <v>229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9" t="s">
        <v>246</v>
      </c>
      <c r="U252" s="14"/>
      <c r="V252" s="15"/>
      <c r="W252" s="15"/>
      <c r="X252" s="15"/>
      <c r="Y252" s="15"/>
      <c r="Z252" s="13" t="s">
        <v>39</v>
      </c>
      <c r="AA252" s="16">
        <v>157.9</v>
      </c>
      <c r="AB252" s="16"/>
      <c r="AC252" s="16">
        <v>150</v>
      </c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3" t="s">
        <v>39</v>
      </c>
      <c r="BT252" s="28">
        <v>0</v>
      </c>
      <c r="BU252" s="21">
        <f t="shared" si="9"/>
        <v>157.9</v>
      </c>
    </row>
    <row r="253" spans="1:73" ht="68.45" customHeight="1">
      <c r="A253" s="9" t="s">
        <v>230</v>
      </c>
      <c r="B253" s="10" t="s">
        <v>19</v>
      </c>
      <c r="C253" s="10" t="s">
        <v>213</v>
      </c>
      <c r="D253" s="10" t="s">
        <v>21</v>
      </c>
      <c r="E253" s="10" t="s">
        <v>231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1"/>
      <c r="W253" s="11"/>
      <c r="X253" s="11"/>
      <c r="Y253" s="11"/>
      <c r="Z253" s="9" t="s">
        <v>230</v>
      </c>
      <c r="AA253" s="12">
        <v>112.36</v>
      </c>
      <c r="AB253" s="12"/>
      <c r="AC253" s="12">
        <v>100</v>
      </c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9" t="s">
        <v>230</v>
      </c>
      <c r="BT253" s="28">
        <f>BT254</f>
        <v>0</v>
      </c>
      <c r="BU253" s="21">
        <f t="shared" si="9"/>
        <v>112.36</v>
      </c>
    </row>
    <row r="254" spans="1:73" ht="68.45" customHeight="1">
      <c r="A254" s="13" t="s">
        <v>39</v>
      </c>
      <c r="B254" s="14" t="s">
        <v>19</v>
      </c>
      <c r="C254" s="14" t="s">
        <v>213</v>
      </c>
      <c r="D254" s="14" t="s">
        <v>21</v>
      </c>
      <c r="E254" s="14" t="s">
        <v>231</v>
      </c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9" t="s">
        <v>246</v>
      </c>
      <c r="U254" s="14"/>
      <c r="V254" s="15"/>
      <c r="W254" s="15"/>
      <c r="X254" s="15"/>
      <c r="Y254" s="15"/>
      <c r="Z254" s="13" t="s">
        <v>39</v>
      </c>
      <c r="AA254" s="16">
        <v>112.36</v>
      </c>
      <c r="AB254" s="16"/>
      <c r="AC254" s="16">
        <v>100</v>
      </c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3" t="s">
        <v>39</v>
      </c>
      <c r="BT254" s="28">
        <v>0</v>
      </c>
      <c r="BU254" s="21">
        <f t="shared" si="9"/>
        <v>112.36</v>
      </c>
    </row>
    <row r="255" spans="1:73" ht="17.100000000000001" customHeight="1">
      <c r="A255" s="8" t="s">
        <v>232</v>
      </c>
      <c r="B255" s="4" t="s">
        <v>19</v>
      </c>
      <c r="C255" s="4" t="s">
        <v>103</v>
      </c>
      <c r="D255" s="4" t="s">
        <v>22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6"/>
      <c r="W255" s="6"/>
      <c r="X255" s="6"/>
      <c r="Y255" s="6"/>
      <c r="Z255" s="8" t="s">
        <v>232</v>
      </c>
      <c r="AA255" s="7">
        <v>2795.1</v>
      </c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>
        <v>3026.9</v>
      </c>
      <c r="AP255" s="7"/>
      <c r="AQ255" s="7"/>
      <c r="AR255" s="7"/>
      <c r="AS255" s="7">
        <v>3026.9</v>
      </c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>
        <v>3143.2</v>
      </c>
      <c r="BE255" s="7"/>
      <c r="BF255" s="7"/>
      <c r="BG255" s="7"/>
      <c r="BH255" s="7">
        <v>3143.2</v>
      </c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8" t="s">
        <v>232</v>
      </c>
      <c r="BT255" s="29">
        <f t="shared" ref="BT255:BT261" si="10">BT256</f>
        <v>0</v>
      </c>
      <c r="BU255" s="21">
        <f t="shared" si="9"/>
        <v>2795.1</v>
      </c>
    </row>
    <row r="256" spans="1:73" ht="17.100000000000001" customHeight="1">
      <c r="A256" s="8" t="s">
        <v>233</v>
      </c>
      <c r="B256" s="4" t="s">
        <v>19</v>
      </c>
      <c r="C256" s="4" t="s">
        <v>103</v>
      </c>
      <c r="D256" s="4" t="s">
        <v>21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6"/>
      <c r="W256" s="6"/>
      <c r="X256" s="6"/>
      <c r="Y256" s="6"/>
      <c r="Z256" s="8" t="s">
        <v>233</v>
      </c>
      <c r="AA256" s="7">
        <v>2795.1</v>
      </c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>
        <v>2906.9</v>
      </c>
      <c r="AP256" s="7"/>
      <c r="AQ256" s="7"/>
      <c r="AR256" s="7"/>
      <c r="AS256" s="7">
        <v>2906.9</v>
      </c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>
        <v>3023.2</v>
      </c>
      <c r="BE256" s="7"/>
      <c r="BF256" s="7"/>
      <c r="BG256" s="7"/>
      <c r="BH256" s="7">
        <v>3023.2</v>
      </c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8" t="s">
        <v>233</v>
      </c>
      <c r="BT256" s="29">
        <f t="shared" si="10"/>
        <v>0</v>
      </c>
      <c r="BU256" s="21">
        <f t="shared" si="9"/>
        <v>2795.1</v>
      </c>
    </row>
    <row r="257" spans="1:73" ht="34.15" customHeight="1">
      <c r="A257" s="9" t="s">
        <v>25</v>
      </c>
      <c r="B257" s="10" t="s">
        <v>19</v>
      </c>
      <c r="C257" s="10" t="s">
        <v>103</v>
      </c>
      <c r="D257" s="10" t="s">
        <v>21</v>
      </c>
      <c r="E257" s="10" t="s">
        <v>26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1"/>
      <c r="W257" s="11"/>
      <c r="X257" s="11"/>
      <c r="Y257" s="11"/>
      <c r="Z257" s="9" t="s">
        <v>25</v>
      </c>
      <c r="AA257" s="12">
        <v>2795.1</v>
      </c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>
        <v>2906.9</v>
      </c>
      <c r="AP257" s="12"/>
      <c r="AQ257" s="12"/>
      <c r="AR257" s="12"/>
      <c r="AS257" s="12">
        <v>2906.9</v>
      </c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>
        <v>3023.2</v>
      </c>
      <c r="BE257" s="12"/>
      <c r="BF257" s="12"/>
      <c r="BG257" s="12"/>
      <c r="BH257" s="12">
        <v>3023.2</v>
      </c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9" t="s">
        <v>25</v>
      </c>
      <c r="BT257" s="28">
        <f t="shared" si="10"/>
        <v>0</v>
      </c>
      <c r="BU257" s="21">
        <f t="shared" si="9"/>
        <v>2795.1</v>
      </c>
    </row>
    <row r="258" spans="1:73" ht="34.15" customHeight="1">
      <c r="A258" s="9" t="s">
        <v>58</v>
      </c>
      <c r="B258" s="10" t="s">
        <v>19</v>
      </c>
      <c r="C258" s="10" t="s">
        <v>103</v>
      </c>
      <c r="D258" s="10" t="s">
        <v>21</v>
      </c>
      <c r="E258" s="10" t="s">
        <v>59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1"/>
      <c r="W258" s="11"/>
      <c r="X258" s="11"/>
      <c r="Y258" s="11"/>
      <c r="Z258" s="9" t="s">
        <v>58</v>
      </c>
      <c r="AA258" s="12">
        <v>2795.1</v>
      </c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>
        <v>2906.9</v>
      </c>
      <c r="AP258" s="12"/>
      <c r="AQ258" s="12"/>
      <c r="AR258" s="12"/>
      <c r="AS258" s="12">
        <v>2906.9</v>
      </c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>
        <v>3023.2</v>
      </c>
      <c r="BE258" s="12"/>
      <c r="BF258" s="12"/>
      <c r="BG258" s="12"/>
      <c r="BH258" s="12">
        <v>3023.2</v>
      </c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9" t="s">
        <v>58</v>
      </c>
      <c r="BT258" s="28">
        <f t="shared" si="10"/>
        <v>0</v>
      </c>
      <c r="BU258" s="21">
        <f t="shared" si="9"/>
        <v>2795.1</v>
      </c>
    </row>
    <row r="259" spans="1:73" ht="34.15" customHeight="1">
      <c r="A259" s="9" t="s">
        <v>60</v>
      </c>
      <c r="B259" s="10" t="s">
        <v>19</v>
      </c>
      <c r="C259" s="10" t="s">
        <v>103</v>
      </c>
      <c r="D259" s="10" t="s">
        <v>21</v>
      </c>
      <c r="E259" s="10" t="s">
        <v>61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1"/>
      <c r="W259" s="11"/>
      <c r="X259" s="11"/>
      <c r="Y259" s="11"/>
      <c r="Z259" s="9" t="s">
        <v>60</v>
      </c>
      <c r="AA259" s="12">
        <v>2795.1</v>
      </c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>
        <v>2906.9</v>
      </c>
      <c r="AP259" s="12"/>
      <c r="AQ259" s="12"/>
      <c r="AR259" s="12"/>
      <c r="AS259" s="12">
        <v>2906.9</v>
      </c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>
        <v>3023.2</v>
      </c>
      <c r="BE259" s="12"/>
      <c r="BF259" s="12"/>
      <c r="BG259" s="12"/>
      <c r="BH259" s="12">
        <v>3023.2</v>
      </c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9" t="s">
        <v>60</v>
      </c>
      <c r="BT259" s="28">
        <f t="shared" si="10"/>
        <v>0</v>
      </c>
      <c r="BU259" s="21">
        <f t="shared" si="9"/>
        <v>2795.1</v>
      </c>
    </row>
    <row r="260" spans="1:73" ht="34.15" customHeight="1">
      <c r="A260" s="9" t="s">
        <v>73</v>
      </c>
      <c r="B260" s="10" t="s">
        <v>19</v>
      </c>
      <c r="C260" s="10" t="s">
        <v>103</v>
      </c>
      <c r="D260" s="10" t="s">
        <v>21</v>
      </c>
      <c r="E260" s="10" t="s">
        <v>74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1"/>
      <c r="W260" s="11"/>
      <c r="X260" s="11"/>
      <c r="Y260" s="11"/>
      <c r="Z260" s="9" t="s">
        <v>73</v>
      </c>
      <c r="AA260" s="12">
        <v>2795.1</v>
      </c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>
        <v>2906.9</v>
      </c>
      <c r="AP260" s="12"/>
      <c r="AQ260" s="12"/>
      <c r="AR260" s="12"/>
      <c r="AS260" s="12">
        <v>2906.9</v>
      </c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>
        <v>3023.2</v>
      </c>
      <c r="BE260" s="12"/>
      <c r="BF260" s="12"/>
      <c r="BG260" s="12"/>
      <c r="BH260" s="12">
        <v>3023.2</v>
      </c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9" t="s">
        <v>73</v>
      </c>
      <c r="BT260" s="28">
        <f t="shared" si="10"/>
        <v>0</v>
      </c>
      <c r="BU260" s="21">
        <f t="shared" si="9"/>
        <v>2795.1</v>
      </c>
    </row>
    <row r="261" spans="1:73" ht="34.15" customHeight="1">
      <c r="A261" s="9" t="s">
        <v>234</v>
      </c>
      <c r="B261" s="10" t="s">
        <v>19</v>
      </c>
      <c r="C261" s="10" t="s">
        <v>103</v>
      </c>
      <c r="D261" s="10" t="s">
        <v>21</v>
      </c>
      <c r="E261" s="10" t="s">
        <v>235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1"/>
      <c r="W261" s="11"/>
      <c r="X261" s="11"/>
      <c r="Y261" s="11"/>
      <c r="Z261" s="9" t="s">
        <v>234</v>
      </c>
      <c r="AA261" s="12">
        <v>2795.1</v>
      </c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>
        <v>2906.9</v>
      </c>
      <c r="AP261" s="12"/>
      <c r="AQ261" s="12"/>
      <c r="AR261" s="12"/>
      <c r="AS261" s="12">
        <v>2906.9</v>
      </c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>
        <v>3023.2</v>
      </c>
      <c r="BE261" s="12"/>
      <c r="BF261" s="12"/>
      <c r="BG261" s="12"/>
      <c r="BH261" s="12">
        <v>3023.2</v>
      </c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9" t="s">
        <v>234</v>
      </c>
      <c r="BT261" s="28">
        <f t="shared" si="10"/>
        <v>0</v>
      </c>
      <c r="BU261" s="21">
        <f t="shared" si="9"/>
        <v>2795.1</v>
      </c>
    </row>
    <row r="262" spans="1:73" ht="51.4" customHeight="1">
      <c r="A262" s="13" t="s">
        <v>236</v>
      </c>
      <c r="B262" s="14" t="s">
        <v>19</v>
      </c>
      <c r="C262" s="14" t="s">
        <v>103</v>
      </c>
      <c r="D262" s="14" t="s">
        <v>21</v>
      </c>
      <c r="E262" s="14" t="s">
        <v>235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9" t="s">
        <v>250</v>
      </c>
      <c r="U262" s="14"/>
      <c r="V262" s="15"/>
      <c r="W262" s="15"/>
      <c r="X262" s="15"/>
      <c r="Y262" s="15"/>
      <c r="Z262" s="13" t="s">
        <v>236</v>
      </c>
      <c r="AA262" s="16">
        <v>2795.1</v>
      </c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>
        <v>2906.9</v>
      </c>
      <c r="AP262" s="16"/>
      <c r="AQ262" s="16"/>
      <c r="AR262" s="16"/>
      <c r="AS262" s="16">
        <v>2906.9</v>
      </c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>
        <v>3023.2</v>
      </c>
      <c r="BE262" s="16"/>
      <c r="BF262" s="16"/>
      <c r="BG262" s="16"/>
      <c r="BH262" s="16">
        <v>3023.2</v>
      </c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3" t="s">
        <v>236</v>
      </c>
      <c r="BT262" s="28">
        <v>0</v>
      </c>
      <c r="BU262" s="21">
        <f t="shared" si="9"/>
        <v>2795.1</v>
      </c>
    </row>
    <row r="263" spans="1:73" ht="17.100000000000001" customHeight="1">
      <c r="A263" s="8" t="s">
        <v>237</v>
      </c>
      <c r="B263" s="4" t="s">
        <v>19</v>
      </c>
      <c r="C263" s="4" t="s">
        <v>72</v>
      </c>
      <c r="D263" s="4" t="s">
        <v>22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6"/>
      <c r="W263" s="6"/>
      <c r="X263" s="6"/>
      <c r="Y263" s="6"/>
      <c r="Z263" s="8" t="s">
        <v>237</v>
      </c>
      <c r="AA263" s="7">
        <v>482.5</v>
      </c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>
        <v>700</v>
      </c>
      <c r="AP263" s="7"/>
      <c r="AQ263" s="7"/>
      <c r="AR263" s="7"/>
      <c r="AS263" s="7">
        <v>700</v>
      </c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>
        <v>750</v>
      </c>
      <c r="BE263" s="7"/>
      <c r="BF263" s="7"/>
      <c r="BG263" s="7"/>
      <c r="BH263" s="7">
        <v>750</v>
      </c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8" t="s">
        <v>237</v>
      </c>
      <c r="BT263" s="29">
        <f t="shared" ref="BT263:BT269" si="11">BT264</f>
        <v>0</v>
      </c>
      <c r="BU263" s="22">
        <f t="shared" si="9"/>
        <v>482.5</v>
      </c>
    </row>
    <row r="264" spans="1:73" ht="17.100000000000001" customHeight="1">
      <c r="A264" s="8" t="s">
        <v>238</v>
      </c>
      <c r="B264" s="4" t="s">
        <v>19</v>
      </c>
      <c r="C264" s="4" t="s">
        <v>72</v>
      </c>
      <c r="D264" s="4" t="s">
        <v>85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6"/>
      <c r="W264" s="6"/>
      <c r="X264" s="6"/>
      <c r="Y264" s="6"/>
      <c r="Z264" s="8" t="s">
        <v>238</v>
      </c>
      <c r="AA264" s="7">
        <v>482.5</v>
      </c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>
        <v>700</v>
      </c>
      <c r="AP264" s="7"/>
      <c r="AQ264" s="7"/>
      <c r="AR264" s="7"/>
      <c r="AS264" s="7">
        <v>700</v>
      </c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>
        <v>750</v>
      </c>
      <c r="BE264" s="7"/>
      <c r="BF264" s="7"/>
      <c r="BG264" s="7"/>
      <c r="BH264" s="7">
        <v>750</v>
      </c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8" t="s">
        <v>238</v>
      </c>
      <c r="BT264" s="29">
        <f t="shared" si="11"/>
        <v>0</v>
      </c>
      <c r="BU264" s="22">
        <f t="shared" si="9"/>
        <v>482.5</v>
      </c>
    </row>
    <row r="265" spans="1:73" ht="34.15" customHeight="1">
      <c r="A265" s="9" t="s">
        <v>92</v>
      </c>
      <c r="B265" s="10" t="s">
        <v>19</v>
      </c>
      <c r="C265" s="10" t="s">
        <v>72</v>
      </c>
      <c r="D265" s="10" t="s">
        <v>85</v>
      </c>
      <c r="E265" s="10" t="s">
        <v>93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1"/>
      <c r="W265" s="11"/>
      <c r="X265" s="11"/>
      <c r="Y265" s="11"/>
      <c r="Z265" s="9" t="s">
        <v>92</v>
      </c>
      <c r="AA265" s="12">
        <v>482.5</v>
      </c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>
        <v>700</v>
      </c>
      <c r="AP265" s="12"/>
      <c r="AQ265" s="12"/>
      <c r="AR265" s="12"/>
      <c r="AS265" s="12">
        <v>700</v>
      </c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>
        <v>750</v>
      </c>
      <c r="BE265" s="12"/>
      <c r="BF265" s="12"/>
      <c r="BG265" s="12"/>
      <c r="BH265" s="12">
        <v>750</v>
      </c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9" t="s">
        <v>92</v>
      </c>
      <c r="BT265" s="28">
        <f t="shared" si="11"/>
        <v>0</v>
      </c>
      <c r="BU265" s="21">
        <f t="shared" si="9"/>
        <v>482.5</v>
      </c>
    </row>
    <row r="266" spans="1:73" ht="102.6" customHeight="1">
      <c r="A266" s="9" t="s">
        <v>94</v>
      </c>
      <c r="B266" s="10" t="s">
        <v>19</v>
      </c>
      <c r="C266" s="10" t="s">
        <v>72</v>
      </c>
      <c r="D266" s="10" t="s">
        <v>85</v>
      </c>
      <c r="E266" s="10" t="s">
        <v>95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1"/>
      <c r="W266" s="11"/>
      <c r="X266" s="11"/>
      <c r="Y266" s="11"/>
      <c r="Z266" s="9" t="s">
        <v>94</v>
      </c>
      <c r="AA266" s="12">
        <v>482.5</v>
      </c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>
        <v>700</v>
      </c>
      <c r="AP266" s="12"/>
      <c r="AQ266" s="12"/>
      <c r="AR266" s="12"/>
      <c r="AS266" s="12">
        <v>700</v>
      </c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>
        <v>750</v>
      </c>
      <c r="BE266" s="12"/>
      <c r="BF266" s="12"/>
      <c r="BG266" s="12"/>
      <c r="BH266" s="12">
        <v>750</v>
      </c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9" t="s">
        <v>94</v>
      </c>
      <c r="BT266" s="28">
        <f t="shared" si="11"/>
        <v>0</v>
      </c>
      <c r="BU266" s="21">
        <f t="shared" si="9"/>
        <v>482.5</v>
      </c>
    </row>
    <row r="267" spans="1:73" ht="34.15" customHeight="1">
      <c r="A267" s="9" t="s">
        <v>96</v>
      </c>
      <c r="B267" s="10" t="s">
        <v>19</v>
      </c>
      <c r="C267" s="10" t="s">
        <v>72</v>
      </c>
      <c r="D267" s="10" t="s">
        <v>85</v>
      </c>
      <c r="E267" s="10" t="s">
        <v>97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1"/>
      <c r="W267" s="11"/>
      <c r="X267" s="11"/>
      <c r="Y267" s="11"/>
      <c r="Z267" s="9" t="s">
        <v>96</v>
      </c>
      <c r="AA267" s="12">
        <v>482.5</v>
      </c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>
        <v>700</v>
      </c>
      <c r="AP267" s="12"/>
      <c r="AQ267" s="12"/>
      <c r="AR267" s="12"/>
      <c r="AS267" s="12">
        <v>700</v>
      </c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>
        <v>750</v>
      </c>
      <c r="BE267" s="12"/>
      <c r="BF267" s="12"/>
      <c r="BG267" s="12"/>
      <c r="BH267" s="12">
        <v>750</v>
      </c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9" t="s">
        <v>96</v>
      </c>
      <c r="BT267" s="28">
        <f t="shared" si="11"/>
        <v>0</v>
      </c>
      <c r="BU267" s="21">
        <f t="shared" si="9"/>
        <v>482.5</v>
      </c>
    </row>
    <row r="268" spans="1:73" ht="51.4" customHeight="1">
      <c r="A268" s="9" t="s">
        <v>206</v>
      </c>
      <c r="B268" s="10" t="s">
        <v>19</v>
      </c>
      <c r="C268" s="10" t="s">
        <v>72</v>
      </c>
      <c r="D268" s="10" t="s">
        <v>85</v>
      </c>
      <c r="E268" s="10" t="s">
        <v>207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1"/>
      <c r="W268" s="11"/>
      <c r="X268" s="11"/>
      <c r="Y268" s="11"/>
      <c r="Z268" s="9" t="s">
        <v>206</v>
      </c>
      <c r="AA268" s="12">
        <v>482.5</v>
      </c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>
        <v>700</v>
      </c>
      <c r="AP268" s="12"/>
      <c r="AQ268" s="12"/>
      <c r="AR268" s="12"/>
      <c r="AS268" s="12">
        <v>700</v>
      </c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>
        <v>750</v>
      </c>
      <c r="BE268" s="12"/>
      <c r="BF268" s="12"/>
      <c r="BG268" s="12"/>
      <c r="BH268" s="12">
        <v>750</v>
      </c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9" t="s">
        <v>206</v>
      </c>
      <c r="BT268" s="28">
        <f t="shared" si="11"/>
        <v>0</v>
      </c>
      <c r="BU268" s="21">
        <f t="shared" si="9"/>
        <v>482.5</v>
      </c>
    </row>
    <row r="269" spans="1:73" ht="51.4" customHeight="1">
      <c r="A269" s="9" t="s">
        <v>239</v>
      </c>
      <c r="B269" s="10" t="s">
        <v>19</v>
      </c>
      <c r="C269" s="10" t="s">
        <v>72</v>
      </c>
      <c r="D269" s="10" t="s">
        <v>85</v>
      </c>
      <c r="E269" s="10" t="s">
        <v>240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1"/>
      <c r="W269" s="11"/>
      <c r="X269" s="11"/>
      <c r="Y269" s="11"/>
      <c r="Z269" s="9" t="s">
        <v>239</v>
      </c>
      <c r="AA269" s="12">
        <v>482.5</v>
      </c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>
        <v>700</v>
      </c>
      <c r="AP269" s="12"/>
      <c r="AQ269" s="12"/>
      <c r="AR269" s="12"/>
      <c r="AS269" s="12">
        <v>700</v>
      </c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>
        <v>750</v>
      </c>
      <c r="BE269" s="12"/>
      <c r="BF269" s="12"/>
      <c r="BG269" s="12"/>
      <c r="BH269" s="12">
        <v>750</v>
      </c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9" t="s">
        <v>239</v>
      </c>
      <c r="BT269" s="28">
        <f t="shared" si="11"/>
        <v>0</v>
      </c>
      <c r="BU269" s="21">
        <f t="shared" si="9"/>
        <v>482.5</v>
      </c>
    </row>
    <row r="270" spans="1:73" ht="68.45" customHeight="1">
      <c r="A270" s="13" t="s">
        <v>39</v>
      </c>
      <c r="B270" s="14" t="s">
        <v>19</v>
      </c>
      <c r="C270" s="14" t="s">
        <v>72</v>
      </c>
      <c r="D270" s="14" t="s">
        <v>85</v>
      </c>
      <c r="E270" s="14" t="s">
        <v>240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9" t="s">
        <v>246</v>
      </c>
      <c r="U270" s="14"/>
      <c r="V270" s="15"/>
      <c r="W270" s="15"/>
      <c r="X270" s="15"/>
      <c r="Y270" s="15"/>
      <c r="Z270" s="13" t="s">
        <v>39</v>
      </c>
      <c r="AA270" s="16">
        <v>482.5</v>
      </c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>
        <v>700</v>
      </c>
      <c r="AP270" s="16"/>
      <c r="AQ270" s="16"/>
      <c r="AR270" s="16"/>
      <c r="AS270" s="16">
        <v>700</v>
      </c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>
        <v>750</v>
      </c>
      <c r="BE270" s="16"/>
      <c r="BF270" s="16"/>
      <c r="BG270" s="16"/>
      <c r="BH270" s="16">
        <v>750</v>
      </c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3" t="s">
        <v>39</v>
      </c>
      <c r="BT270" s="28">
        <v>0</v>
      </c>
      <c r="BU270" s="21">
        <f t="shared" si="9"/>
        <v>482.5</v>
      </c>
    </row>
    <row r="271" spans="1:73" ht="15"/>
  </sheetData>
  <mergeCells count="65">
    <mergeCell ref="A8:AA8"/>
    <mergeCell ref="A7:BS7"/>
    <mergeCell ref="T2:BU2"/>
    <mergeCell ref="T3:BU3"/>
    <mergeCell ref="T4:BU4"/>
    <mergeCell ref="T5:BU5"/>
    <mergeCell ref="D10:D11"/>
    <mergeCell ref="BC10:BC11"/>
    <mergeCell ref="U10:U11"/>
    <mergeCell ref="V10:V11"/>
    <mergeCell ref="W10:W11"/>
    <mergeCell ref="AT10:AT11"/>
    <mergeCell ref="AO10:AO11"/>
    <mergeCell ref="AD10:AD11"/>
    <mergeCell ref="AC10:AC11"/>
    <mergeCell ref="AB10:AB11"/>
    <mergeCell ref="E10:S11"/>
    <mergeCell ref="BQ10:BQ11"/>
    <mergeCell ref="AS10:AS11"/>
    <mergeCell ref="AZ10:AZ11"/>
    <mergeCell ref="BI10:BI11"/>
    <mergeCell ref="AY10:AY11"/>
    <mergeCell ref="AW10:AW11"/>
    <mergeCell ref="BP10:BP11"/>
    <mergeCell ref="BG10:BG11"/>
    <mergeCell ref="BN10:BN11"/>
    <mergeCell ref="AX10:AX11"/>
    <mergeCell ref="AV10:AV11"/>
    <mergeCell ref="BM10:BM11"/>
    <mergeCell ref="BF10:BF11"/>
    <mergeCell ref="BL10:BL11"/>
    <mergeCell ref="BH10:BH11"/>
    <mergeCell ref="BK10:BK11"/>
    <mergeCell ref="A10:A11"/>
    <mergeCell ref="B10:B11"/>
    <mergeCell ref="Y10:Y11"/>
    <mergeCell ref="BA10:BA11"/>
    <mergeCell ref="BE10:BE11"/>
    <mergeCell ref="AP10:AP11"/>
    <mergeCell ref="AR10:AR11"/>
    <mergeCell ref="C10:C11"/>
    <mergeCell ref="AQ10:AQ11"/>
    <mergeCell ref="AN10:AN11"/>
    <mergeCell ref="AL10:AL11"/>
    <mergeCell ref="Z10:Z11"/>
    <mergeCell ref="AJ10:AJ11"/>
    <mergeCell ref="AE10:AE11"/>
    <mergeCell ref="AA10:AA11"/>
    <mergeCell ref="X10:X11"/>
    <mergeCell ref="BT10:BT11"/>
    <mergeCell ref="BU10:BU11"/>
    <mergeCell ref="T10:T11"/>
    <mergeCell ref="AU10:AU11"/>
    <mergeCell ref="BB10:BB11"/>
    <mergeCell ref="AK10:AK11"/>
    <mergeCell ref="AF10:AF11"/>
    <mergeCell ref="AG10:AG11"/>
    <mergeCell ref="AH10:AH11"/>
    <mergeCell ref="AI10:AI11"/>
    <mergeCell ref="AM10:AM11"/>
    <mergeCell ref="BS10:BS11"/>
    <mergeCell ref="BO10:BO11"/>
    <mergeCell ref="BJ10:BJ11"/>
    <mergeCell ref="BD10:BD11"/>
    <mergeCell ref="BR10:BR11"/>
  </mergeCells>
  <pageMargins left="1.17" right="0.39" top="0.78" bottom="0.78" header="0" footer="0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rep:2.54.0.443</dc:description>
  <cp:lastModifiedBy>Владелец</cp:lastModifiedBy>
  <cp:lastPrinted>2022-05-27T11:53:48Z</cp:lastPrinted>
  <dcterms:created xsi:type="dcterms:W3CDTF">2021-12-29T13:14:29Z</dcterms:created>
  <dcterms:modified xsi:type="dcterms:W3CDTF">2022-05-27T11:53:49Z</dcterms:modified>
</cp:coreProperties>
</file>