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<sst xmlns="http://schemas.openxmlformats.org/spreadsheetml/2006/main" count="744" uniqueCount="255">
  <si>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</si>
  <si>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</si>
  <si>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</si>
  <si>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</si>
  <si>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</si>
  <si>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</si>
  <si>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</si>
  <si>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</si>
  <si>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</si>
  <si>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</si>
  <si>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</si>
  <si>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</si>
  <si>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</si>
  <si>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</si>
  <si>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</si>
  <si>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</si>
  <si>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</si>
  <si>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</si>
  <si>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</si>
  <si>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</si>
  <si>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</si>
  <si>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</si>
  <si>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</si>
  <si>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</si>
  <si>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</si>
  <si>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</si>
  <si>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</si>
  <si>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</si>
  <si>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</si>
  <si>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</si>
  <si>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</si>
  <si>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</si>
  <si>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</si>
  <si>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</si>
  <si>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</si>
  <si>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</si>
  <si>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</si>
  <si>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</si>
  <si>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</si>
  <si>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</si>
  <si>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</si>
  <si>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</si>
  <si>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</si>
  <si>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</si>
  <si>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</si>
  <si>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</si>
  <si>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</si>
  <si>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</si>
  <si>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</si>
  <si>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</si>
  <si>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</si>
  <si>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</si>
  <si>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</si>
  <si>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</si>
  <si>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</si>
  <si>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</si>
  <si>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</si>
  <si>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</si>
  <si>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</si>
  <si>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</si>
  <si>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</si>
  <si>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</si>
  <si>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</si>
  <si>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</si>
  <si>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</si>
  <si>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</si>
  <si>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</si>
  <si>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</si>
  <si>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</si>
  <si>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</si>
  <si>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</si>
  <si>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</si>
  <si>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</si>
  <si>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</si>
  <si>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</si>
  <si>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</si>
  <si>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</si>
  <si>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</si>
  <si>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</si>
  <si>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</si>
  <si>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</si>
  <si>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</si>
  <si>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</si>
  <si>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</si>
  <si>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</si>
  <si>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</si>
  <si>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</si>
  <si>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8110415160</t>
  </si>
  <si>
    <t>0410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</si>
  <si>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</si>
  <si>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</si>
  <si>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</si>
  <si>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</si>
  <si>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8110415510</t>
  </si>
  <si>
    <t>8110415520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</si>
  <si>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</si>
  <si>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</si>
  <si>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</si>
  <si>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</si>
  <si>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</si>
  <si>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</si>
  <si>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</si>
  <si>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</si>
  <si>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Мероприятия по обеспечению первичных мер пожарной безопасности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</si>
  <si>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8120415120</t>
  </si>
  <si>
    <t>0310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</si>
  <si>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</si>
  <si>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</si>
  <si>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</si>
  <si>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</si>
  <si>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</si>
  <si>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</si>
  <si>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</si>
  <si>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</si>
  <si>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</si>
  <si>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</si>
  <si>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</si>
  <si>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</si>
  <si>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</si>
  <si>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</si>
  <si>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</si>
  <si>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81304S0880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</si>
  <si>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</si>
  <si>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81304S4390</t>
  </si>
  <si>
    <t>8140400000</t>
  </si>
  <si>
    <t>8140412900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</si>
  <si>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</si>
  <si>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</si>
  <si>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</si>
  <si>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</si>
  <si>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</si>
  <si>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</si>
  <si>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</si>
  <si>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0501</t>
  </si>
  <si>
    <t>8140415200</t>
  </si>
  <si>
    <t>8140415210</t>
  </si>
  <si>
    <t>8140415220</t>
  </si>
  <si>
    <t>0502</t>
  </si>
  <si>
    <t>0503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</si>
  <si>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</si>
  <si>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</si>
  <si>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</si>
  <si>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</si>
  <si>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8140416340</t>
  </si>
  <si>
    <t>8140416400</t>
  </si>
  <si>
    <t>8140470200</t>
  </si>
  <si>
    <t>81404S0200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</si>
  <si>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</si>
  <si>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</si>
  <si>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</si>
  <si>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</si>
  <si>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</si>
  <si>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</si>
  <si>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</si>
  <si>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</si>
  <si>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</si>
  <si>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</si>
  <si>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</si>
  <si>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</si>
  <si>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</si>
  <si>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</si>
  <si>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8150470360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</si>
  <si>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</si>
  <si>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</si>
  <si>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</si>
  <si>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</si>
  <si>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</si>
  <si>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</si>
  <si>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</si>
  <si>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</si>
  <si>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</si>
  <si>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</si>
  <si>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</si>
  <si>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</si>
  <si>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0314</t>
  </si>
  <si>
    <t>Софинансирование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</si>
  <si>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Организация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</si>
  <si>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8160415650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</si>
  <si>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</si>
  <si>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спортивных объектов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</si>
  <si>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</si>
  <si>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</si>
  <si>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</si>
  <si>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</si>
  <si>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</si>
  <si>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</si>
  <si>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</si>
  <si>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</si>
  <si>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</si>
  <si>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</si>
  <si>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</si>
  <si>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</si>
  <si>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</si>
  <si>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</si>
  <si>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</si>
  <si>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</si>
  <si>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</si>
  <si>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</si>
  <si>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</si>
  <si>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</si>
  <si>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Софинансирование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</si>
  <si>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</si>
  <si>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</si>
  <si>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2018 год</t>
  </si>
  <si>
    <t xml:space="preserve">  Приложение №11.1</t>
  </si>
  <si>
    <t>81204S0430</t>
  </si>
  <si>
    <t>8120470430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</si>
  <si>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</si>
  <si>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</si>
  <si>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</si>
  <si>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</si>
  <si>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</t>
  </si>
  <si>
    <t>8160418310</t>
  </si>
  <si>
    <t>8190400000</t>
  </si>
  <si>
    <t>8190415380</t>
  </si>
  <si>
    <t>8190415410</t>
  </si>
  <si>
    <t>8190415420</t>
  </si>
  <si>
    <t>8190415530</t>
  </si>
  <si>
    <t>8190416340</t>
  </si>
  <si>
    <t>8190416180</t>
  </si>
  <si>
    <t>8120416111</t>
  </si>
  <si>
    <t>8130415611</t>
  </si>
  <si>
    <t>8140418550</t>
  </si>
  <si>
    <t>8160416701</t>
  </si>
  <si>
    <t>Мероприятия по борьбе с борщевиком Сосновского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</si>
  <si>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8190416490</t>
  </si>
  <si>
    <t>8190415613</t>
  </si>
  <si>
    <t>0106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</si>
  <si>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</si>
  <si>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8130470140</t>
  </si>
  <si>
    <t>8130470880</t>
  </si>
  <si>
    <t>Предоставление социальных выплат и компенсации расходов, связанных с уплатой процентов по ипотечным жилищным кредитам</t>
  </si>
  <si>
    <t>Предоставление социальных выплат на приобретение (строительство) жилья</t>
  </si>
  <si>
    <t>81404S0740</t>
  </si>
  <si>
    <t>81404S0750</t>
  </si>
  <si>
    <t>Субсидии бюджетным учреждениям на иные цели</t>
  </si>
  <si>
    <t>612</t>
  </si>
  <si>
    <t>Бюджет на 2018 год</t>
  </si>
  <si>
    <t>Изменения в бюджет 2018 г</t>
  </si>
  <si>
    <t>Бюджет с изменениями 2018 год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</si>
  <si>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</si>
  <si>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</si>
  <si>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81304S0140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</si>
  <si>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</si>
  <si>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Благоустройство дворовых и общественных территорий в населенных пунктах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</si>
  <si>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8190472020</t>
  </si>
  <si>
    <t>81904L5550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</si>
  <si>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</si>
  <si>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8150472020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</si>
  <si>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</si>
  <si>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</si>
  <si>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</si>
  <si>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8140470750</t>
  </si>
  <si>
    <t>1003</t>
  </si>
  <si>
    <t>№354 от 06.06 2018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</si>
</sst>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73" fontId="5" fillId="35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173" fontId="5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11"/>
  <sheetViews>
    <sheetView showGridLines="0" tabSelected="1" zoomScalePageLayoutView="0" workbookViewId="0" topLeftCell="A1">
      <selection activeCell="F14" sqref="F14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9.421875" style="0" customWidth="1"/>
    <col min="7" max="7" width="13.57421875" style="0" customWidth="1"/>
    <col min="8" max="8" width="13.8515625" style="0" customWidth="1"/>
    <col min="9" max="9" width="9.140625" style="0" customWidth="1"/>
  </cols>
  <sheetData>
    <row r="1" spans="1:9" ht="12.75">
      <c r="A1" s="45"/>
      <c r="B1" s="45"/>
      <c r="C1" s="45"/>
      <c r="D1" s="45"/>
      <c r="E1" s="45"/>
      <c r="F1" s="45"/>
      <c r="G1" s="1"/>
      <c r="H1" s="1"/>
      <c r="I1" s="1"/>
    </row>
    <row r="2" spans="1:9" ht="12.75">
      <c r="A2" s="2"/>
      <c r="B2" s="1"/>
      <c r="C2" s="1"/>
      <c r="D2" s="1"/>
      <c r="E2" s="1"/>
      <c r="F2" s="43" t="s">
        <v>204</v>
      </c>
      <c r="G2" s="44"/>
      <c r="H2" s="44"/>
      <c r="I2" s="1"/>
    </row>
    <row r="3" spans="1:9" ht="14.25">
      <c r="A3" s="43" t="s">
        <v>201</v>
      </c>
      <c r="B3" s="43"/>
      <c r="C3" s="43"/>
      <c r="D3" s="43"/>
      <c r="E3" s="43"/>
      <c r="F3" s="43"/>
      <c r="G3" s="44"/>
      <c r="H3" s="44"/>
      <c r="I3" s="3"/>
    </row>
    <row r="4" spans="1:9" ht="14.25">
      <c r="A4" s="43" t="s">
        <v>202</v>
      </c>
      <c r="B4" s="44"/>
      <c r="C4" s="44"/>
      <c r="D4" s="44"/>
      <c r="E4" s="44"/>
      <c r="F4" s="44"/>
      <c r="G4" s="44"/>
      <c r="H4" s="44"/>
      <c r="I4" s="3"/>
    </row>
    <row r="5" spans="1:9" ht="12.75">
      <c r="A5" s="43" t="s">
        <v>254</v>
      </c>
      <c r="B5" s="44"/>
      <c r="C5" s="44"/>
      <c r="D5" s="44"/>
      <c r="E5" s="44"/>
      <c r="F5" s="44"/>
      <c r="G5" s="44"/>
      <c r="H5" s="44"/>
      <c r="I5" s="1"/>
    </row>
    <row r="6" spans="1:9" ht="12.75">
      <c r="A6" s="43"/>
      <c r="B6" s="44"/>
      <c r="C6" s="44"/>
      <c r="D6" s="44"/>
      <c r="E6" s="44"/>
      <c r="F6" s="44"/>
      <c r="G6" s="44"/>
      <c r="H6" s="4"/>
      <c r="I6" s="4"/>
    </row>
    <row r="7" spans="1:8" ht="37.5" customHeight="1">
      <c r="A7" s="46" t="s">
        <v>203</v>
      </c>
      <c r="B7" s="47"/>
      <c r="C7" s="47"/>
      <c r="D7" s="47"/>
      <c r="E7" s="47"/>
      <c r="F7" s="47"/>
      <c r="G7" s="44"/>
      <c r="H7" s="44"/>
    </row>
    <row r="8" spans="1:6" ht="12.75">
      <c r="A8" s="48"/>
      <c r="B8" s="49"/>
      <c r="C8" s="49"/>
      <c r="D8" s="49"/>
      <c r="E8" s="49"/>
      <c r="F8" s="49"/>
    </row>
    <row r="9" spans="1:6" ht="12.75">
      <c r="A9" s="48"/>
      <c r="B9" s="49"/>
      <c r="C9" s="49"/>
      <c r="D9" s="49"/>
      <c r="E9" s="49"/>
      <c r="F9" s="49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8" ht="31.5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38" t="s">
        <v>237</v>
      </c>
      <c r="G11" s="38" t="s">
        <v>238</v>
      </c>
      <c r="H11" s="38" t="s">
        <v>239</v>
      </c>
    </row>
    <row r="12" spans="1:8" ht="12.75">
      <c r="A12" s="7" t="s">
        <v>6</v>
      </c>
      <c r="B12" s="8"/>
      <c r="C12" s="8"/>
      <c r="D12" s="8"/>
      <c r="E12" s="8"/>
      <c r="F12" s="9">
        <f>F13+F68</f>
        <v>180432.05</v>
      </c>
      <c r="G12" s="9">
        <f>G13+G68</f>
        <v>24827.859999999997</v>
      </c>
      <c r="H12" s="9">
        <f>H13+H68</f>
        <v>205259.90999999997</v>
      </c>
    </row>
    <row r="13" spans="1:8" ht="22.5">
      <c r="A13" s="17" t="s">
        <v>7</v>
      </c>
      <c r="B13" s="18" t="s">
        <v>8</v>
      </c>
      <c r="C13" s="18"/>
      <c r="D13" s="18"/>
      <c r="E13" s="18"/>
      <c r="F13" s="19">
        <f>F14+F24+F37</f>
        <v>26613.14</v>
      </c>
      <c r="G13" s="19">
        <f>G14+G24+G37</f>
        <v>-140</v>
      </c>
      <c r="H13" s="19">
        <f>H14+H24+H37</f>
        <v>26473.14</v>
      </c>
    </row>
    <row r="14" spans="1:8" ht="33.75" outlineLevel="1">
      <c r="A14" s="10" t="s">
        <v>9</v>
      </c>
      <c r="B14" s="11" t="s">
        <v>10</v>
      </c>
      <c r="C14" s="11"/>
      <c r="D14" s="11"/>
      <c r="E14" s="11"/>
      <c r="F14" s="12">
        <f>F15+F18+F21</f>
        <v>14352.99</v>
      </c>
      <c r="G14" s="12">
        <f>G15+G18+G21</f>
        <v>0</v>
      </c>
      <c r="H14" s="12">
        <f>H15+H18+H21</f>
        <v>14352.99</v>
      </c>
    </row>
    <row r="15" spans="1:8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12283</v>
      </c>
      <c r="G15" s="12">
        <f>G16+G17</f>
        <v>0</v>
      </c>
      <c r="H15" s="12">
        <f>H16+H17</f>
        <v>12283</v>
      </c>
    </row>
    <row r="16" spans="1:8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v>9434</v>
      </c>
      <c r="G16" s="39">
        <v>0</v>
      </c>
      <c r="H16" s="39">
        <f>G16+F16</f>
        <v>9434</v>
      </c>
    </row>
    <row r="17" spans="1:8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v>2849</v>
      </c>
      <c r="G17" s="39">
        <v>0</v>
      </c>
      <c r="H17" s="39">
        <f>G17+F17</f>
        <v>2849</v>
      </c>
    </row>
    <row r="18" spans="1:8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1475</v>
      </c>
      <c r="G18" s="12">
        <f>G19+G20</f>
        <v>0</v>
      </c>
      <c r="H18" s="12">
        <f>FIO+H20</f>
        <v>1475</v>
      </c>
    </row>
    <row r="19" spans="1:8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v>1132.9</v>
      </c>
      <c r="G19" s="39">
        <v>0</v>
      </c>
      <c r="H19" s="39">
        <f>G19+F19</f>
        <v>1132.9</v>
      </c>
    </row>
    <row r="20" spans="1:8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342.1</v>
      </c>
      <c r="G20" s="39">
        <v>0</v>
      </c>
      <c r="H20" s="39">
        <f>G20+F20</f>
        <v>342.1</v>
      </c>
    </row>
    <row r="21" spans="1:8" ht="101.25" outlineLevel="2">
      <c r="A21" s="10" t="s">
        <v>21</v>
      </c>
      <c r="B21" s="11" t="s">
        <v>22</v>
      </c>
      <c r="C21" s="11"/>
      <c r="D21" s="11"/>
      <c r="E21" s="11"/>
      <c r="F21" s="12">
        <f>F22+F23</f>
        <v>594.99</v>
      </c>
      <c r="G21" s="12">
        <f>G22+G23</f>
        <v>0</v>
      </c>
      <c r="H21" s="12">
        <f>H22+H23</f>
        <v>594.99</v>
      </c>
    </row>
    <row r="22" spans="1:8" ht="22.5" outlineLevel="7">
      <c r="A22" s="13" t="s">
        <v>13</v>
      </c>
      <c r="B22" s="14" t="s">
        <v>22</v>
      </c>
      <c r="C22" s="14" t="s">
        <v>14</v>
      </c>
      <c r="D22" s="14" t="s">
        <v>15</v>
      </c>
      <c r="E22" s="14" t="s">
        <v>16</v>
      </c>
      <c r="F22" s="15">
        <v>456.98</v>
      </c>
      <c r="G22" s="39">
        <v>0</v>
      </c>
      <c r="H22" s="39">
        <f>G22+F22</f>
        <v>456.98</v>
      </c>
    </row>
    <row r="23" spans="1:8" ht="67.5" outlineLevel="7">
      <c r="A23" s="13" t="s">
        <v>17</v>
      </c>
      <c r="B23" s="14" t="s">
        <v>22</v>
      </c>
      <c r="C23" s="14" t="s">
        <v>14</v>
      </c>
      <c r="D23" s="14" t="s">
        <v>15</v>
      </c>
      <c r="E23" s="14" t="s">
        <v>18</v>
      </c>
      <c r="F23" s="15">
        <v>138.01</v>
      </c>
      <c r="G23" s="39">
        <v>0</v>
      </c>
      <c r="H23" s="39">
        <f>G23+F23</f>
        <v>138.01</v>
      </c>
    </row>
    <row r="24" spans="1:8" ht="22.5" outlineLevel="1">
      <c r="A24" s="10" t="s">
        <v>23</v>
      </c>
      <c r="B24" s="11" t="s">
        <v>24</v>
      </c>
      <c r="C24" s="11"/>
      <c r="D24" s="11"/>
      <c r="E24" s="11"/>
      <c r="F24" s="12">
        <f>F27+F35+F25</f>
        <v>7413.81</v>
      </c>
      <c r="G24" s="12">
        <f>G27+G35+G25</f>
        <v>-697.8</v>
      </c>
      <c r="H24" s="12">
        <f>H27+H35+H25</f>
        <v>6716.01</v>
      </c>
    </row>
    <row r="25" spans="1:8" ht="45" outlineLevel="1">
      <c r="A25" s="34" t="s">
        <v>187</v>
      </c>
      <c r="B25" s="28" t="s">
        <v>189</v>
      </c>
      <c r="C25" s="28"/>
      <c r="D25" s="28"/>
      <c r="E25" s="28"/>
      <c r="F25" s="35">
        <f>F26</f>
        <v>300</v>
      </c>
      <c r="G25" s="40">
        <f>G26</f>
        <v>-300</v>
      </c>
      <c r="H25" s="40">
        <f>G25+F25</f>
        <v>0</v>
      </c>
    </row>
    <row r="26" spans="1:8" ht="67.5" outlineLevel="1">
      <c r="A26" s="30" t="s">
        <v>190</v>
      </c>
      <c r="B26" s="31" t="s">
        <v>189</v>
      </c>
      <c r="C26" s="31" t="s">
        <v>172</v>
      </c>
      <c r="D26" s="31" t="s">
        <v>188</v>
      </c>
      <c r="E26" s="31" t="s">
        <v>191</v>
      </c>
      <c r="F26" s="36">
        <v>300</v>
      </c>
      <c r="G26" s="39">
        <v>-300</v>
      </c>
      <c r="H26" s="39">
        <f>G26+F26</f>
        <v>0</v>
      </c>
    </row>
    <row r="27" spans="1:8" ht="67.5" outlineLevel="2">
      <c r="A27" s="10" t="s">
        <v>25</v>
      </c>
      <c r="B27" s="11" t="s">
        <v>26</v>
      </c>
      <c r="C27" s="11"/>
      <c r="D27" s="11"/>
      <c r="E27" s="11"/>
      <c r="F27" s="12">
        <f>SUM(F28:F34)</f>
        <v>7076.610000000001</v>
      </c>
      <c r="G27" s="12">
        <f>SUM(G28:G34)</f>
        <v>-397.8</v>
      </c>
      <c r="H27" s="12">
        <f>SUM(H28:H34)</f>
        <v>6678.81</v>
      </c>
    </row>
    <row r="28" spans="1:8" ht="22.5" outlineLevel="7">
      <c r="A28" s="13" t="s">
        <v>13</v>
      </c>
      <c r="B28" s="14" t="s">
        <v>26</v>
      </c>
      <c r="C28" s="14" t="s">
        <v>14</v>
      </c>
      <c r="D28" s="14" t="s">
        <v>15</v>
      </c>
      <c r="E28" s="14" t="s">
        <v>16</v>
      </c>
      <c r="F28" s="15">
        <v>2315.35</v>
      </c>
      <c r="G28" s="39">
        <v>0</v>
      </c>
      <c r="H28" s="39">
        <f aca="true" t="shared" si="0" ref="H28:H34">G28+F28</f>
        <v>2315.35</v>
      </c>
    </row>
    <row r="29" spans="1:8" ht="45" outlineLevel="7">
      <c r="A29" s="13" t="s">
        <v>27</v>
      </c>
      <c r="B29" s="14" t="s">
        <v>26</v>
      </c>
      <c r="C29" s="14" t="s">
        <v>14</v>
      </c>
      <c r="D29" s="14" t="s">
        <v>15</v>
      </c>
      <c r="E29" s="14" t="s">
        <v>28</v>
      </c>
      <c r="F29" s="15">
        <v>132.79</v>
      </c>
      <c r="G29" s="39">
        <v>0</v>
      </c>
      <c r="H29" s="39">
        <f t="shared" si="0"/>
        <v>132.79</v>
      </c>
    </row>
    <row r="30" spans="1:8" ht="67.5" outlineLevel="7">
      <c r="A30" s="13" t="s">
        <v>17</v>
      </c>
      <c r="B30" s="14" t="s">
        <v>26</v>
      </c>
      <c r="C30" s="14" t="s">
        <v>14</v>
      </c>
      <c r="D30" s="14" t="s">
        <v>15</v>
      </c>
      <c r="E30" s="14" t="s">
        <v>18</v>
      </c>
      <c r="F30" s="15">
        <v>699.23</v>
      </c>
      <c r="G30" s="39">
        <v>0</v>
      </c>
      <c r="H30" s="39">
        <f t="shared" si="0"/>
        <v>699.23</v>
      </c>
    </row>
    <row r="31" spans="1:8" ht="33.75" outlineLevel="7">
      <c r="A31" s="13" t="s">
        <v>29</v>
      </c>
      <c r="B31" s="14" t="s">
        <v>26</v>
      </c>
      <c r="C31" s="14" t="s">
        <v>14</v>
      </c>
      <c r="D31" s="14" t="s">
        <v>15</v>
      </c>
      <c r="E31" s="14" t="s">
        <v>30</v>
      </c>
      <c r="F31" s="15">
        <v>393</v>
      </c>
      <c r="G31" s="39">
        <v>0</v>
      </c>
      <c r="H31" s="39">
        <f t="shared" si="0"/>
        <v>393</v>
      </c>
    </row>
    <row r="32" spans="1:8" ht="33.75" outlineLevel="7">
      <c r="A32" s="13" t="s">
        <v>31</v>
      </c>
      <c r="B32" s="14" t="s">
        <v>26</v>
      </c>
      <c r="C32" s="14" t="s">
        <v>14</v>
      </c>
      <c r="D32" s="14" t="s">
        <v>15</v>
      </c>
      <c r="E32" s="14" t="s">
        <v>32</v>
      </c>
      <c r="F32" s="15">
        <v>3522.34</v>
      </c>
      <c r="G32" s="39">
        <v>-397.8</v>
      </c>
      <c r="H32" s="39">
        <f t="shared" si="0"/>
        <v>3124.54</v>
      </c>
    </row>
    <row r="33" spans="1:8" ht="22.5" outlineLevel="7">
      <c r="A33" s="13" t="s">
        <v>33</v>
      </c>
      <c r="B33" s="14" t="s">
        <v>26</v>
      </c>
      <c r="C33" s="14" t="s">
        <v>14</v>
      </c>
      <c r="D33" s="14" t="s">
        <v>15</v>
      </c>
      <c r="E33" s="14" t="s">
        <v>34</v>
      </c>
      <c r="F33" s="15">
        <v>13.3</v>
      </c>
      <c r="G33" s="39">
        <v>0</v>
      </c>
      <c r="H33" s="39">
        <f t="shared" si="0"/>
        <v>13.3</v>
      </c>
    </row>
    <row r="34" spans="1:8" ht="12.75" outlineLevel="7">
      <c r="A34" s="13" t="s">
        <v>35</v>
      </c>
      <c r="B34" s="14" t="s">
        <v>26</v>
      </c>
      <c r="C34" s="14" t="s">
        <v>14</v>
      </c>
      <c r="D34" s="14" t="s">
        <v>15</v>
      </c>
      <c r="E34" s="14" t="s">
        <v>36</v>
      </c>
      <c r="F34" s="15">
        <v>0.6</v>
      </c>
      <c r="G34" s="39">
        <v>0</v>
      </c>
      <c r="H34" s="39">
        <f t="shared" si="0"/>
        <v>0.6</v>
      </c>
    </row>
    <row r="35" spans="1:8" ht="101.25" outlineLevel="2">
      <c r="A35" s="10" t="s">
        <v>21</v>
      </c>
      <c r="B35" s="11" t="s">
        <v>37</v>
      </c>
      <c r="C35" s="11"/>
      <c r="D35" s="11"/>
      <c r="E35" s="11"/>
      <c r="F35" s="12">
        <f>F36</f>
        <v>37.2</v>
      </c>
      <c r="G35" s="12">
        <f>G36</f>
        <v>0</v>
      </c>
      <c r="H35" s="12">
        <f>H36</f>
        <v>37.2</v>
      </c>
    </row>
    <row r="36" spans="1:8" ht="33.75" outlineLevel="7">
      <c r="A36" s="13" t="s">
        <v>31</v>
      </c>
      <c r="B36" s="14" t="s">
        <v>37</v>
      </c>
      <c r="C36" s="14" t="s">
        <v>14</v>
      </c>
      <c r="D36" s="14" t="s">
        <v>15</v>
      </c>
      <c r="E36" s="14" t="s">
        <v>32</v>
      </c>
      <c r="F36" s="15">
        <v>37.2</v>
      </c>
      <c r="G36" s="39">
        <v>0</v>
      </c>
      <c r="H36" s="39">
        <f>G36+F36</f>
        <v>37.2</v>
      </c>
    </row>
    <row r="37" spans="1:8" ht="12.75" outlineLevel="1">
      <c r="A37" s="10" t="s">
        <v>38</v>
      </c>
      <c r="B37" s="11" t="s">
        <v>39</v>
      </c>
      <c r="C37" s="11"/>
      <c r="D37" s="11"/>
      <c r="E37" s="11"/>
      <c r="F37" s="12">
        <f>F38+F40+F42+F44+F46+F48+F50+F52+F54+F59+F61+F63</f>
        <v>4846.34</v>
      </c>
      <c r="G37" s="12">
        <f>G38+G40+G42+G44+G46+G48+G50+G52+G54+G59+G61+G63</f>
        <v>557.8</v>
      </c>
      <c r="H37" s="12">
        <f>H38+H40+H42+H44+H46+H48+H50+H52+H54+H59+H61+H63</f>
        <v>5404.14</v>
      </c>
    </row>
    <row r="38" spans="1:8" ht="33.75" outlineLevel="2">
      <c r="A38" s="10" t="s">
        <v>40</v>
      </c>
      <c r="B38" s="11" t="s">
        <v>41</v>
      </c>
      <c r="C38" s="11"/>
      <c r="D38" s="11"/>
      <c r="E38" s="11"/>
      <c r="F38" s="12">
        <f>F39</f>
        <v>106.2</v>
      </c>
      <c r="G38" s="12">
        <f>G39</f>
        <v>0</v>
      </c>
      <c r="H38" s="12">
        <f>H39</f>
        <v>106.2</v>
      </c>
    </row>
    <row r="39" spans="1:8" ht="12.75" outlineLevel="7">
      <c r="A39" s="13" t="s">
        <v>42</v>
      </c>
      <c r="B39" s="14" t="s">
        <v>41</v>
      </c>
      <c r="C39" s="14" t="s">
        <v>14</v>
      </c>
      <c r="D39" s="14" t="s">
        <v>133</v>
      </c>
      <c r="E39" s="14" t="s">
        <v>44</v>
      </c>
      <c r="F39" s="15">
        <v>106.2</v>
      </c>
      <c r="G39" s="39">
        <v>0</v>
      </c>
      <c r="H39" s="39">
        <f>G39+F39</f>
        <v>106.2</v>
      </c>
    </row>
    <row r="40" spans="1:8" ht="45" outlineLevel="2">
      <c r="A40" s="10" t="s">
        <v>45</v>
      </c>
      <c r="B40" s="11" t="s">
        <v>46</v>
      </c>
      <c r="C40" s="11"/>
      <c r="D40" s="11"/>
      <c r="E40" s="11"/>
      <c r="F40" s="12">
        <f>F41</f>
        <v>55.2</v>
      </c>
      <c r="G40" s="12">
        <f>G41</f>
        <v>0</v>
      </c>
      <c r="H40" s="12">
        <f>H41</f>
        <v>55.2</v>
      </c>
    </row>
    <row r="41" spans="1:8" ht="12.75" outlineLevel="7">
      <c r="A41" s="13" t="s">
        <v>42</v>
      </c>
      <c r="B41" s="14" t="s">
        <v>46</v>
      </c>
      <c r="C41" s="14" t="s">
        <v>14</v>
      </c>
      <c r="D41" s="14" t="s">
        <v>227</v>
      </c>
      <c r="E41" s="14" t="s">
        <v>44</v>
      </c>
      <c r="F41" s="15">
        <v>55.2</v>
      </c>
      <c r="G41" s="39">
        <v>0</v>
      </c>
      <c r="H41" s="39">
        <f>G41+F41</f>
        <v>55.2</v>
      </c>
    </row>
    <row r="42" spans="1:8" ht="45" outlineLevel="2">
      <c r="A42" s="10" t="s">
        <v>47</v>
      </c>
      <c r="B42" s="11" t="s">
        <v>48</v>
      </c>
      <c r="C42" s="11"/>
      <c r="D42" s="11"/>
      <c r="E42" s="11"/>
      <c r="F42" s="12">
        <f>F43</f>
        <v>38.8</v>
      </c>
      <c r="G42" s="12">
        <f>G43</f>
        <v>0</v>
      </c>
      <c r="H42" s="12">
        <f>H43</f>
        <v>38.8</v>
      </c>
    </row>
    <row r="43" spans="1:8" ht="12.75" outlineLevel="7">
      <c r="A43" s="13" t="s">
        <v>42</v>
      </c>
      <c r="B43" s="14" t="s">
        <v>48</v>
      </c>
      <c r="C43" s="14" t="s">
        <v>14</v>
      </c>
      <c r="D43" s="14" t="s">
        <v>133</v>
      </c>
      <c r="E43" s="14" t="s">
        <v>44</v>
      </c>
      <c r="F43" s="15">
        <v>38.8</v>
      </c>
      <c r="G43" s="39">
        <v>0</v>
      </c>
      <c r="H43" s="39">
        <f>G43+F43</f>
        <v>38.8</v>
      </c>
    </row>
    <row r="44" spans="1:8" ht="56.25" outlineLevel="2">
      <c r="A44" s="10" t="s">
        <v>49</v>
      </c>
      <c r="B44" s="11" t="s">
        <v>50</v>
      </c>
      <c r="C44" s="11"/>
      <c r="D44" s="11"/>
      <c r="E44" s="11"/>
      <c r="F44" s="12">
        <f>F45</f>
        <v>41.78</v>
      </c>
      <c r="G44" s="12">
        <f>G45</f>
        <v>0</v>
      </c>
      <c r="H44" s="12">
        <f>H45</f>
        <v>41.78</v>
      </c>
    </row>
    <row r="45" spans="1:8" ht="12.75" outlineLevel="7">
      <c r="A45" s="13" t="s">
        <v>42</v>
      </c>
      <c r="B45" s="14" t="s">
        <v>50</v>
      </c>
      <c r="C45" s="14" t="s">
        <v>14</v>
      </c>
      <c r="D45" s="14" t="s">
        <v>137</v>
      </c>
      <c r="E45" s="14" t="s">
        <v>44</v>
      </c>
      <c r="F45" s="15">
        <v>41.78</v>
      </c>
      <c r="G45" s="39">
        <v>0</v>
      </c>
      <c r="H45" s="39">
        <f>G45+F45</f>
        <v>41.78</v>
      </c>
    </row>
    <row r="46" spans="1:8" ht="56.25" outlineLevel="2">
      <c r="A46" s="10" t="s">
        <v>51</v>
      </c>
      <c r="B46" s="11" t="s">
        <v>52</v>
      </c>
      <c r="C46" s="11"/>
      <c r="D46" s="11"/>
      <c r="E46" s="11"/>
      <c r="F46" s="12">
        <f>F47</f>
        <v>160</v>
      </c>
      <c r="G46" s="12">
        <f>G47</f>
        <v>0</v>
      </c>
      <c r="H46" s="12">
        <f>H47</f>
        <v>160</v>
      </c>
    </row>
    <row r="47" spans="1:8" ht="12.75" outlineLevel="7">
      <c r="A47" s="13" t="s">
        <v>42</v>
      </c>
      <c r="B47" s="14" t="s">
        <v>52</v>
      </c>
      <c r="C47" s="14" t="s">
        <v>14</v>
      </c>
      <c r="D47" s="14" t="s">
        <v>227</v>
      </c>
      <c r="E47" s="14" t="s">
        <v>44</v>
      </c>
      <c r="F47" s="15">
        <v>160</v>
      </c>
      <c r="G47" s="39">
        <v>0</v>
      </c>
      <c r="H47" s="39">
        <f>G47+F47</f>
        <v>160</v>
      </c>
    </row>
    <row r="48" spans="1:8" ht="45" outlineLevel="2">
      <c r="A48" s="10" t="s">
        <v>53</v>
      </c>
      <c r="B48" s="11" t="s">
        <v>54</v>
      </c>
      <c r="C48" s="11"/>
      <c r="D48" s="11"/>
      <c r="E48" s="11"/>
      <c r="F48" s="12">
        <f>F49</f>
        <v>82.26</v>
      </c>
      <c r="G48" s="12">
        <f>G49</f>
        <v>0</v>
      </c>
      <c r="H48" s="12">
        <f>H49</f>
        <v>82.26</v>
      </c>
    </row>
    <row r="49" spans="1:8" ht="12.75" outlineLevel="7">
      <c r="A49" s="13" t="s">
        <v>42</v>
      </c>
      <c r="B49" s="14" t="s">
        <v>54</v>
      </c>
      <c r="C49" s="14" t="s">
        <v>14</v>
      </c>
      <c r="D49" s="14" t="s">
        <v>137</v>
      </c>
      <c r="E49" s="14" t="s">
        <v>44</v>
      </c>
      <c r="F49" s="15">
        <v>82.26</v>
      </c>
      <c r="G49" s="39">
        <v>0</v>
      </c>
      <c r="H49" s="39">
        <f>G49+F49</f>
        <v>82.26</v>
      </c>
    </row>
    <row r="50" spans="1:8" ht="78.75" outlineLevel="2">
      <c r="A50" s="10" t="s">
        <v>55</v>
      </c>
      <c r="B50" s="11" t="s">
        <v>56</v>
      </c>
      <c r="C50" s="11"/>
      <c r="D50" s="11"/>
      <c r="E50" s="11"/>
      <c r="F50" s="12">
        <f>F51</f>
        <v>158.6</v>
      </c>
      <c r="G50" s="12">
        <f>G51</f>
        <v>0</v>
      </c>
      <c r="H50" s="12">
        <f>H51</f>
        <v>158.6</v>
      </c>
    </row>
    <row r="51" spans="1:8" ht="12.75" outlineLevel="7">
      <c r="A51" s="13" t="s">
        <v>42</v>
      </c>
      <c r="B51" s="14" t="s">
        <v>56</v>
      </c>
      <c r="C51" s="14" t="s">
        <v>14</v>
      </c>
      <c r="D51" s="14" t="s">
        <v>227</v>
      </c>
      <c r="E51" s="14" t="s">
        <v>44</v>
      </c>
      <c r="F51" s="15">
        <v>158.6</v>
      </c>
      <c r="G51" s="39">
        <v>0</v>
      </c>
      <c r="H51" s="39">
        <f>G51+F51</f>
        <v>158.6</v>
      </c>
    </row>
    <row r="52" spans="1:8" ht="33.75" outlineLevel="2">
      <c r="A52" s="10" t="s">
        <v>57</v>
      </c>
      <c r="B52" s="11" t="s">
        <v>58</v>
      </c>
      <c r="C52" s="11"/>
      <c r="D52" s="11"/>
      <c r="E52" s="11"/>
      <c r="F52" s="12">
        <v>100</v>
      </c>
      <c r="G52" s="12">
        <f>G53</f>
        <v>0</v>
      </c>
      <c r="H52" s="12">
        <v>100</v>
      </c>
    </row>
    <row r="53" spans="1:8" ht="12.75" outlineLevel="7">
      <c r="A53" s="13" t="s">
        <v>59</v>
      </c>
      <c r="B53" s="14" t="s">
        <v>58</v>
      </c>
      <c r="C53" s="14" t="s">
        <v>14</v>
      </c>
      <c r="D53" s="14" t="s">
        <v>60</v>
      </c>
      <c r="E53" s="14" t="s">
        <v>61</v>
      </c>
      <c r="F53" s="15">
        <v>100</v>
      </c>
      <c r="G53" s="39">
        <v>0</v>
      </c>
      <c r="H53" s="39">
        <f>G53+F53</f>
        <v>100</v>
      </c>
    </row>
    <row r="54" spans="1:8" ht="56.25" outlineLevel="2">
      <c r="A54" s="10" t="s">
        <v>62</v>
      </c>
      <c r="B54" s="11" t="s">
        <v>63</v>
      </c>
      <c r="C54" s="11"/>
      <c r="D54" s="11"/>
      <c r="E54" s="11"/>
      <c r="F54" s="12">
        <f>SUM(F55:F58)</f>
        <v>1010</v>
      </c>
      <c r="G54" s="12">
        <f>SUM(G55:G58)</f>
        <v>501</v>
      </c>
      <c r="H54" s="12">
        <f>SUM(H55:H58)</f>
        <v>1511</v>
      </c>
    </row>
    <row r="55" spans="1:8" ht="33.75" outlineLevel="7">
      <c r="A55" s="13" t="s">
        <v>31</v>
      </c>
      <c r="B55" s="14" t="s">
        <v>63</v>
      </c>
      <c r="C55" s="14" t="s">
        <v>14</v>
      </c>
      <c r="D55" s="14" t="s">
        <v>43</v>
      </c>
      <c r="E55" s="14" t="s">
        <v>32</v>
      </c>
      <c r="F55" s="15">
        <v>170</v>
      </c>
      <c r="G55" s="39">
        <v>0</v>
      </c>
      <c r="H55" s="39">
        <f>G55+F55</f>
        <v>170</v>
      </c>
    </row>
    <row r="56" spans="1:8" ht="45" outlineLevel="7">
      <c r="A56" s="13" t="s">
        <v>64</v>
      </c>
      <c r="B56" s="14" t="s">
        <v>63</v>
      </c>
      <c r="C56" s="14" t="s">
        <v>14</v>
      </c>
      <c r="D56" s="14" t="s">
        <v>43</v>
      </c>
      <c r="E56" s="14" t="s">
        <v>65</v>
      </c>
      <c r="F56" s="15">
        <v>600</v>
      </c>
      <c r="G56" s="39">
        <v>201</v>
      </c>
      <c r="H56" s="39">
        <f>G56+F56</f>
        <v>801</v>
      </c>
    </row>
    <row r="57" spans="1:8" ht="12.75" outlineLevel="7">
      <c r="A57" s="13" t="s">
        <v>35</v>
      </c>
      <c r="B57" s="14" t="s">
        <v>63</v>
      </c>
      <c r="C57" s="14" t="s">
        <v>14</v>
      </c>
      <c r="D57" s="14" t="s">
        <v>43</v>
      </c>
      <c r="E57" s="14" t="s">
        <v>36</v>
      </c>
      <c r="F57" s="15">
        <v>50</v>
      </c>
      <c r="G57" s="39">
        <v>0</v>
      </c>
      <c r="H57" s="39">
        <f>G57+F57</f>
        <v>50</v>
      </c>
    </row>
    <row r="58" spans="1:8" ht="12.75" outlineLevel="7">
      <c r="A58" s="13" t="s">
        <v>66</v>
      </c>
      <c r="B58" s="14" t="s">
        <v>63</v>
      </c>
      <c r="C58" s="14" t="s">
        <v>14</v>
      </c>
      <c r="D58" s="14" t="s">
        <v>43</v>
      </c>
      <c r="E58" s="14" t="s">
        <v>67</v>
      </c>
      <c r="F58" s="15">
        <v>190</v>
      </c>
      <c r="G58" s="39">
        <v>300</v>
      </c>
      <c r="H58" s="39">
        <f>G58+F58</f>
        <v>490</v>
      </c>
    </row>
    <row r="59" spans="1:8" ht="33.75" outlineLevel="2">
      <c r="A59" s="10" t="s">
        <v>68</v>
      </c>
      <c r="B59" s="11" t="s">
        <v>69</v>
      </c>
      <c r="C59" s="11"/>
      <c r="D59" s="11"/>
      <c r="E59" s="11"/>
      <c r="F59" s="12">
        <f>F60</f>
        <v>1780.6</v>
      </c>
      <c r="G59" s="12">
        <f>G60</f>
        <v>0</v>
      </c>
      <c r="H59" s="12">
        <f>H60</f>
        <v>1780.6</v>
      </c>
    </row>
    <row r="60" spans="1:8" ht="45" outlineLevel="7">
      <c r="A60" s="13" t="s">
        <v>70</v>
      </c>
      <c r="B60" s="14" t="s">
        <v>69</v>
      </c>
      <c r="C60" s="14" t="s">
        <v>14</v>
      </c>
      <c r="D60" s="14" t="s">
        <v>71</v>
      </c>
      <c r="E60" s="14" t="s">
        <v>72</v>
      </c>
      <c r="F60" s="15">
        <v>1780.6</v>
      </c>
      <c r="G60" s="39">
        <v>0</v>
      </c>
      <c r="H60" s="39">
        <f>G60+F60</f>
        <v>1780.6</v>
      </c>
    </row>
    <row r="61" spans="1:8" ht="67.5" outlineLevel="2">
      <c r="A61" s="10" t="s">
        <v>73</v>
      </c>
      <c r="B61" s="11" t="s">
        <v>74</v>
      </c>
      <c r="C61" s="11"/>
      <c r="D61" s="11"/>
      <c r="E61" s="11"/>
      <c r="F61" s="12">
        <f>F62</f>
        <v>650</v>
      </c>
      <c r="G61" s="12">
        <f>G62</f>
        <v>0</v>
      </c>
      <c r="H61" s="12">
        <f>H62</f>
        <v>650</v>
      </c>
    </row>
    <row r="62" spans="1:8" ht="33.75" outlineLevel="7">
      <c r="A62" s="13" t="s">
        <v>31</v>
      </c>
      <c r="B62" s="14" t="s">
        <v>74</v>
      </c>
      <c r="C62" s="14" t="s">
        <v>14</v>
      </c>
      <c r="D62" s="14" t="s">
        <v>43</v>
      </c>
      <c r="E62" s="14" t="s">
        <v>32</v>
      </c>
      <c r="F62" s="15">
        <v>650</v>
      </c>
      <c r="G62" s="39">
        <v>0</v>
      </c>
      <c r="H62" s="39">
        <f>G62+F62</f>
        <v>650</v>
      </c>
    </row>
    <row r="63" spans="1:8" ht="56.25" outlineLevel="2">
      <c r="A63" s="10" t="s">
        <v>75</v>
      </c>
      <c r="B63" s="11" t="s">
        <v>76</v>
      </c>
      <c r="C63" s="11"/>
      <c r="D63" s="11"/>
      <c r="E63" s="11"/>
      <c r="F63" s="12">
        <f>SUM(F64:F67)</f>
        <v>662.9</v>
      </c>
      <c r="G63" s="12">
        <f>SUM(G64:G67)</f>
        <v>56.8</v>
      </c>
      <c r="H63" s="12">
        <f>SUM(H64:H67)</f>
        <v>719.6999999999999</v>
      </c>
    </row>
    <row r="64" spans="1:8" ht="22.5" outlineLevel="7">
      <c r="A64" s="13" t="s">
        <v>13</v>
      </c>
      <c r="B64" s="14" t="s">
        <v>76</v>
      </c>
      <c r="C64" s="14" t="s">
        <v>14</v>
      </c>
      <c r="D64" s="14" t="s">
        <v>77</v>
      </c>
      <c r="E64" s="14" t="s">
        <v>16</v>
      </c>
      <c r="F64" s="15">
        <v>490.32</v>
      </c>
      <c r="G64" s="39">
        <v>43.62</v>
      </c>
      <c r="H64" s="39">
        <f>G64+F64</f>
        <v>533.9399999999999</v>
      </c>
    </row>
    <row r="65" spans="1:8" ht="45" outlineLevel="7">
      <c r="A65" s="13" t="s">
        <v>27</v>
      </c>
      <c r="B65" s="14" t="s">
        <v>76</v>
      </c>
      <c r="C65" s="14" t="s">
        <v>14</v>
      </c>
      <c r="D65" s="14" t="s">
        <v>77</v>
      </c>
      <c r="E65" s="14" t="s">
        <v>28</v>
      </c>
      <c r="F65" s="15">
        <v>0</v>
      </c>
      <c r="G65" s="39">
        <v>0.69</v>
      </c>
      <c r="H65" s="39">
        <f>G65+F65</f>
        <v>0.69</v>
      </c>
    </row>
    <row r="66" spans="1:8" ht="67.5" outlineLevel="7">
      <c r="A66" s="13" t="s">
        <v>17</v>
      </c>
      <c r="B66" s="14" t="s">
        <v>76</v>
      </c>
      <c r="C66" s="14" t="s">
        <v>14</v>
      </c>
      <c r="D66" s="14" t="s">
        <v>77</v>
      </c>
      <c r="E66" s="14" t="s">
        <v>18</v>
      </c>
      <c r="F66" s="15">
        <v>148.08</v>
      </c>
      <c r="G66" s="39">
        <v>13.18</v>
      </c>
      <c r="H66" s="39">
        <f>G66+F66</f>
        <v>161.26000000000002</v>
      </c>
    </row>
    <row r="67" spans="1:8" ht="33.75" outlineLevel="7">
      <c r="A67" s="13" t="s">
        <v>31</v>
      </c>
      <c r="B67" s="14" t="s">
        <v>76</v>
      </c>
      <c r="C67" s="14" t="s">
        <v>14</v>
      </c>
      <c r="D67" s="14" t="s">
        <v>77</v>
      </c>
      <c r="E67" s="14" t="s">
        <v>32</v>
      </c>
      <c r="F67" s="15">
        <v>24.5</v>
      </c>
      <c r="G67" s="39">
        <v>-0.69</v>
      </c>
      <c r="H67" s="39">
        <f>G67+F67</f>
        <v>23.81</v>
      </c>
    </row>
    <row r="68" spans="1:8" ht="22.5">
      <c r="A68" s="20" t="s">
        <v>78</v>
      </c>
      <c r="B68" s="21" t="s">
        <v>79</v>
      </c>
      <c r="C68" s="21"/>
      <c r="D68" s="21"/>
      <c r="E68" s="21"/>
      <c r="F68" s="22">
        <f aca="true" t="shared" si="1" ref="F68:H69">F69</f>
        <v>153818.91</v>
      </c>
      <c r="G68" s="22">
        <f t="shared" si="1"/>
        <v>24967.859999999997</v>
      </c>
      <c r="H68" s="22">
        <f t="shared" si="1"/>
        <v>178786.77</v>
      </c>
    </row>
    <row r="69" spans="1:8" ht="56.25" outlineLevel="1">
      <c r="A69" s="10" t="s">
        <v>80</v>
      </c>
      <c r="B69" s="11" t="s">
        <v>81</v>
      </c>
      <c r="C69" s="11"/>
      <c r="D69" s="11"/>
      <c r="E69" s="11"/>
      <c r="F69" s="12">
        <f t="shared" si="1"/>
        <v>153818.91</v>
      </c>
      <c r="G69" s="12">
        <f t="shared" si="1"/>
        <v>24967.859999999997</v>
      </c>
      <c r="H69" s="12">
        <f t="shared" si="1"/>
        <v>178786.77</v>
      </c>
    </row>
    <row r="70" spans="1:8" ht="67.5" outlineLevel="2">
      <c r="A70" s="10" t="s">
        <v>82</v>
      </c>
      <c r="B70" s="11" t="s">
        <v>83</v>
      </c>
      <c r="C70" s="11"/>
      <c r="D70" s="11"/>
      <c r="E70" s="11"/>
      <c r="F70" s="12">
        <f>F71+F82+F95+F118+F154+F179+F191</f>
        <v>153818.91</v>
      </c>
      <c r="G70" s="12">
        <f>G71+G82+G95+G118+G154+G179+G191</f>
        <v>24967.859999999997</v>
      </c>
      <c r="H70" s="12">
        <f>H71+H82+H95+H118+H154+H179+H191</f>
        <v>178786.77</v>
      </c>
    </row>
    <row r="71" spans="1:8" ht="101.25" outlineLevel="3">
      <c r="A71" s="23" t="s">
        <v>84</v>
      </c>
      <c r="B71" s="24" t="s">
        <v>85</v>
      </c>
      <c r="C71" s="24"/>
      <c r="D71" s="24"/>
      <c r="E71" s="24"/>
      <c r="F71" s="25">
        <f>F72+F74+F76+F78+F80</f>
        <v>2153</v>
      </c>
      <c r="G71" s="25">
        <f>G72+G74+G76+G78+G80</f>
        <v>830</v>
      </c>
      <c r="H71" s="25">
        <f>H72+H74+H76+H78+H80</f>
        <v>2983</v>
      </c>
    </row>
    <row r="72" spans="1:8" ht="146.25" outlineLevel="4">
      <c r="A72" s="16" t="s">
        <v>86</v>
      </c>
      <c r="B72" s="11" t="s">
        <v>87</v>
      </c>
      <c r="C72" s="11"/>
      <c r="D72" s="11"/>
      <c r="E72" s="11"/>
      <c r="F72" s="12">
        <f>F73</f>
        <v>755</v>
      </c>
      <c r="G72" s="12">
        <f>G73</f>
        <v>0</v>
      </c>
      <c r="H72" s="12">
        <f>H73</f>
        <v>755</v>
      </c>
    </row>
    <row r="73" spans="1:8" ht="33.75" outlineLevel="7">
      <c r="A73" s="13" t="s">
        <v>29</v>
      </c>
      <c r="B73" s="14" t="s">
        <v>87</v>
      </c>
      <c r="C73" s="14" t="s">
        <v>14</v>
      </c>
      <c r="D73" s="14" t="s">
        <v>88</v>
      </c>
      <c r="E73" s="14" t="s">
        <v>30</v>
      </c>
      <c r="F73" s="15">
        <v>755</v>
      </c>
      <c r="G73" s="39">
        <v>0</v>
      </c>
      <c r="H73" s="39">
        <f>G73+F73</f>
        <v>755</v>
      </c>
    </row>
    <row r="74" spans="1:8" ht="135" outlineLevel="7">
      <c r="A74" s="27" t="s">
        <v>170</v>
      </c>
      <c r="B74" s="28" t="s">
        <v>171</v>
      </c>
      <c r="C74" s="28" t="s">
        <v>172</v>
      </c>
      <c r="D74" s="28"/>
      <c r="E74" s="28"/>
      <c r="F74" s="29">
        <f>F75</f>
        <v>100</v>
      </c>
      <c r="G74" s="29">
        <f>G75</f>
        <v>0</v>
      </c>
      <c r="H74" s="29">
        <f>H75</f>
        <v>100</v>
      </c>
    </row>
    <row r="75" spans="1:8" ht="33.75" outlineLevel="7">
      <c r="A75" s="30" t="s">
        <v>31</v>
      </c>
      <c r="B75" s="31" t="s">
        <v>171</v>
      </c>
      <c r="C75" s="31" t="s">
        <v>172</v>
      </c>
      <c r="D75" s="31" t="s">
        <v>91</v>
      </c>
      <c r="E75" s="31" t="s">
        <v>32</v>
      </c>
      <c r="F75" s="32">
        <v>100</v>
      </c>
      <c r="G75" s="39">
        <v>0</v>
      </c>
      <c r="H75" s="39">
        <f>G75+F75</f>
        <v>100</v>
      </c>
    </row>
    <row r="76" spans="1:8" ht="123.75" outlineLevel="4">
      <c r="A76" s="16" t="s">
        <v>89</v>
      </c>
      <c r="B76" s="11" t="s">
        <v>90</v>
      </c>
      <c r="C76" s="11"/>
      <c r="D76" s="11"/>
      <c r="E76" s="11"/>
      <c r="F76" s="12">
        <f>F77</f>
        <v>1268</v>
      </c>
      <c r="G76" s="12">
        <f>G77</f>
        <v>830</v>
      </c>
      <c r="H76" s="12">
        <f>H77</f>
        <v>2098</v>
      </c>
    </row>
    <row r="77" spans="1:8" ht="33.75" outlineLevel="7">
      <c r="A77" s="13" t="s">
        <v>31</v>
      </c>
      <c r="B77" s="14" t="s">
        <v>90</v>
      </c>
      <c r="C77" s="14" t="s">
        <v>14</v>
      </c>
      <c r="D77" s="14" t="s">
        <v>91</v>
      </c>
      <c r="E77" s="14" t="s">
        <v>32</v>
      </c>
      <c r="F77" s="15">
        <v>1268</v>
      </c>
      <c r="G77" s="39">
        <v>830</v>
      </c>
      <c r="H77" s="39">
        <f>G77+F77</f>
        <v>2098</v>
      </c>
    </row>
    <row r="78" spans="1:8" ht="135" outlineLevel="4">
      <c r="A78" s="16" t="s">
        <v>92</v>
      </c>
      <c r="B78" s="11" t="s">
        <v>93</v>
      </c>
      <c r="C78" s="11"/>
      <c r="D78" s="11"/>
      <c r="E78" s="11"/>
      <c r="F78" s="12">
        <v>15</v>
      </c>
      <c r="G78" s="12">
        <f>G79</f>
        <v>0</v>
      </c>
      <c r="H78" s="12">
        <v>15</v>
      </c>
    </row>
    <row r="79" spans="1:8" ht="33.75" outlineLevel="7">
      <c r="A79" s="13" t="s">
        <v>31</v>
      </c>
      <c r="B79" s="14" t="s">
        <v>93</v>
      </c>
      <c r="C79" s="14" t="s">
        <v>14</v>
      </c>
      <c r="D79" s="14" t="s">
        <v>91</v>
      </c>
      <c r="E79" s="14" t="s">
        <v>32</v>
      </c>
      <c r="F79" s="15">
        <v>15</v>
      </c>
      <c r="G79" s="39">
        <v>0</v>
      </c>
      <c r="H79" s="39">
        <f>G79+F79</f>
        <v>15</v>
      </c>
    </row>
    <row r="80" spans="1:8" ht="135" outlineLevel="4">
      <c r="A80" s="16" t="s">
        <v>173</v>
      </c>
      <c r="B80" s="11" t="s">
        <v>94</v>
      </c>
      <c r="C80" s="11"/>
      <c r="D80" s="11"/>
      <c r="E80" s="11"/>
      <c r="F80" s="12">
        <v>15</v>
      </c>
      <c r="G80" s="12">
        <f>G81</f>
        <v>0</v>
      </c>
      <c r="H80" s="12">
        <v>15</v>
      </c>
    </row>
    <row r="81" spans="1:8" ht="33.75" outlineLevel="7">
      <c r="A81" s="13" t="s">
        <v>31</v>
      </c>
      <c r="B81" s="14" t="s">
        <v>94</v>
      </c>
      <c r="C81" s="14" t="s">
        <v>14</v>
      </c>
      <c r="D81" s="14" t="s">
        <v>95</v>
      </c>
      <c r="E81" s="14" t="s">
        <v>32</v>
      </c>
      <c r="F81" s="15">
        <v>15</v>
      </c>
      <c r="G81" s="39">
        <v>0</v>
      </c>
      <c r="H81" s="39">
        <f>G81+F81</f>
        <v>15</v>
      </c>
    </row>
    <row r="82" spans="1:8" ht="101.25" outlineLevel="3">
      <c r="A82" s="23" t="s">
        <v>96</v>
      </c>
      <c r="B82" s="24" t="s">
        <v>97</v>
      </c>
      <c r="C82" s="24"/>
      <c r="D82" s="24"/>
      <c r="E82" s="24"/>
      <c r="F82" s="25">
        <f>F83+F85+F87+F89+F91+F93</f>
        <v>6670</v>
      </c>
      <c r="G82" s="25">
        <f>G83+G85+G87+G89+G91+G93</f>
        <v>-670</v>
      </c>
      <c r="H82" s="25">
        <f>H83+H85+H87+H89+H91+H93</f>
        <v>6000</v>
      </c>
    </row>
    <row r="83" spans="1:8" ht="123.75" outlineLevel="4">
      <c r="A83" s="16" t="s">
        <v>98</v>
      </c>
      <c r="B83" s="11" t="s">
        <v>99</v>
      </c>
      <c r="C83" s="11"/>
      <c r="D83" s="11"/>
      <c r="E83" s="11"/>
      <c r="F83" s="12">
        <f>F84</f>
        <v>50</v>
      </c>
      <c r="G83" s="12">
        <f>G84</f>
        <v>-30</v>
      </c>
      <c r="H83" s="12">
        <f>H84</f>
        <v>20</v>
      </c>
    </row>
    <row r="84" spans="1:8" ht="33.75" outlineLevel="7">
      <c r="A84" s="13" t="s">
        <v>31</v>
      </c>
      <c r="B84" s="14" t="s">
        <v>99</v>
      </c>
      <c r="C84" s="14" t="s">
        <v>14</v>
      </c>
      <c r="D84" s="14" t="s">
        <v>100</v>
      </c>
      <c r="E84" s="14" t="s">
        <v>32</v>
      </c>
      <c r="F84" s="15">
        <v>50</v>
      </c>
      <c r="G84" s="39">
        <v>-30</v>
      </c>
      <c r="H84" s="39">
        <f>G84+F84</f>
        <v>20</v>
      </c>
    </row>
    <row r="85" spans="1:8" ht="157.5" outlineLevel="4">
      <c r="A85" s="16" t="s">
        <v>101</v>
      </c>
      <c r="B85" s="11" t="s">
        <v>102</v>
      </c>
      <c r="C85" s="11"/>
      <c r="D85" s="11"/>
      <c r="E85" s="11"/>
      <c r="F85" s="12">
        <f>F86</f>
        <v>50</v>
      </c>
      <c r="G85" s="12">
        <f>G86</f>
        <v>30</v>
      </c>
      <c r="H85" s="12">
        <f>H86</f>
        <v>80</v>
      </c>
    </row>
    <row r="86" spans="1:8" ht="33.75" outlineLevel="7">
      <c r="A86" s="13" t="s">
        <v>31</v>
      </c>
      <c r="B86" s="14" t="s">
        <v>102</v>
      </c>
      <c r="C86" s="14" t="s">
        <v>14</v>
      </c>
      <c r="D86" s="14" t="s">
        <v>100</v>
      </c>
      <c r="E86" s="14" t="s">
        <v>32</v>
      </c>
      <c r="F86" s="15">
        <v>50</v>
      </c>
      <c r="G86" s="39">
        <v>30</v>
      </c>
      <c r="H86" s="39">
        <f>G86+F86</f>
        <v>80</v>
      </c>
    </row>
    <row r="87" spans="1:8" ht="135" outlineLevel="4">
      <c r="A87" s="16" t="s">
        <v>103</v>
      </c>
      <c r="B87" s="11" t="s">
        <v>104</v>
      </c>
      <c r="C87" s="11"/>
      <c r="D87" s="11"/>
      <c r="E87" s="11"/>
      <c r="F87" s="12">
        <f>F88</f>
        <v>200</v>
      </c>
      <c r="G87" s="12">
        <f>G88</f>
        <v>0</v>
      </c>
      <c r="H87" s="12">
        <f>H88</f>
        <v>200</v>
      </c>
    </row>
    <row r="88" spans="1:8" ht="33.75" outlineLevel="7">
      <c r="A88" s="13" t="s">
        <v>31</v>
      </c>
      <c r="B88" s="14" t="s">
        <v>104</v>
      </c>
      <c r="C88" s="14" t="s">
        <v>14</v>
      </c>
      <c r="D88" s="14" t="s">
        <v>105</v>
      </c>
      <c r="E88" s="14" t="s">
        <v>32</v>
      </c>
      <c r="F88" s="15">
        <v>200</v>
      </c>
      <c r="G88" s="39">
        <v>0</v>
      </c>
      <c r="H88" s="39">
        <f>G88+F88</f>
        <v>200</v>
      </c>
    </row>
    <row r="89" spans="1:8" ht="157.5" outlineLevel="7">
      <c r="A89" s="16" t="s">
        <v>175</v>
      </c>
      <c r="B89" s="33" t="s">
        <v>205</v>
      </c>
      <c r="C89" s="33"/>
      <c r="D89" s="33"/>
      <c r="E89" s="33"/>
      <c r="F89" s="29">
        <f>F90</f>
        <v>570</v>
      </c>
      <c r="G89" s="29">
        <f>G90</f>
        <v>-570</v>
      </c>
      <c r="H89" s="29">
        <f>H90</f>
        <v>0</v>
      </c>
    </row>
    <row r="90" spans="1:8" ht="33.75" outlineLevel="7">
      <c r="A90" s="13" t="s">
        <v>31</v>
      </c>
      <c r="B90" s="14" t="s">
        <v>205</v>
      </c>
      <c r="C90" s="14" t="s">
        <v>14</v>
      </c>
      <c r="D90" s="14" t="s">
        <v>174</v>
      </c>
      <c r="E90" s="14" t="s">
        <v>32</v>
      </c>
      <c r="F90" s="15">
        <v>570</v>
      </c>
      <c r="G90" s="39">
        <v>-570</v>
      </c>
      <c r="H90" s="39">
        <f>G90+F90</f>
        <v>0</v>
      </c>
    </row>
    <row r="91" spans="1:8" ht="157.5" outlineLevel="7">
      <c r="A91" s="16" t="s">
        <v>176</v>
      </c>
      <c r="B91" s="33" t="s">
        <v>206</v>
      </c>
      <c r="C91" s="33"/>
      <c r="D91" s="33"/>
      <c r="E91" s="33"/>
      <c r="F91" s="29">
        <f>F92</f>
        <v>5700</v>
      </c>
      <c r="G91" s="29">
        <f>G92</f>
        <v>0</v>
      </c>
      <c r="H91" s="29">
        <f>H92</f>
        <v>5700</v>
      </c>
    </row>
    <row r="92" spans="1:8" ht="33.75" outlineLevel="7">
      <c r="A92" s="13" t="s">
        <v>31</v>
      </c>
      <c r="B92" s="14" t="s">
        <v>206</v>
      </c>
      <c r="C92" s="14" t="s">
        <v>14</v>
      </c>
      <c r="D92" s="14" t="s">
        <v>174</v>
      </c>
      <c r="E92" s="14" t="s">
        <v>32</v>
      </c>
      <c r="F92" s="15">
        <v>5700</v>
      </c>
      <c r="G92" s="39">
        <v>0</v>
      </c>
      <c r="H92" s="39">
        <f>G92+F92</f>
        <v>5700</v>
      </c>
    </row>
    <row r="93" spans="1:8" ht="157.5" outlineLevel="7">
      <c r="A93" s="16" t="s">
        <v>176</v>
      </c>
      <c r="B93" s="33" t="s">
        <v>220</v>
      </c>
      <c r="C93" s="33"/>
      <c r="D93" s="33"/>
      <c r="E93" s="33"/>
      <c r="F93" s="29">
        <f>F94</f>
        <v>100</v>
      </c>
      <c r="G93" s="29">
        <f>G94</f>
        <v>-100</v>
      </c>
      <c r="H93" s="29">
        <f>H94</f>
        <v>0</v>
      </c>
    </row>
    <row r="94" spans="1:8" ht="33.75" outlineLevel="7">
      <c r="A94" s="13" t="s">
        <v>31</v>
      </c>
      <c r="B94" s="14" t="s">
        <v>220</v>
      </c>
      <c r="C94" s="14" t="s">
        <v>14</v>
      </c>
      <c r="D94" s="14" t="s">
        <v>174</v>
      </c>
      <c r="E94" s="14" t="s">
        <v>32</v>
      </c>
      <c r="F94" s="15">
        <v>100</v>
      </c>
      <c r="G94" s="39">
        <v>-100</v>
      </c>
      <c r="H94" s="39">
        <f>G94+F94</f>
        <v>0</v>
      </c>
    </row>
    <row r="95" spans="1:8" ht="90" outlineLevel="3">
      <c r="A95" s="23" t="s">
        <v>106</v>
      </c>
      <c r="B95" s="24" t="s">
        <v>107</v>
      </c>
      <c r="C95" s="24"/>
      <c r="D95" s="24"/>
      <c r="E95" s="24"/>
      <c r="F95" s="25">
        <f>F96+F98+F100+F102+F104+F106+F114+F116+F108+F110+F112</f>
        <v>19241.600000000002</v>
      </c>
      <c r="G95" s="25">
        <f>G96+G98+G100+G102+G104+G106+G114+G116+G108+G110+G112</f>
        <v>7739.999999999998</v>
      </c>
      <c r="H95" s="25">
        <f>H96+H98+H100+H102+H104+H106+H114+H116+H108+H110+H112</f>
        <v>26981.6</v>
      </c>
    </row>
    <row r="96" spans="1:8" ht="146.25" outlineLevel="4">
      <c r="A96" s="16" t="s">
        <v>108</v>
      </c>
      <c r="B96" s="11" t="s">
        <v>109</v>
      </c>
      <c r="C96" s="11"/>
      <c r="D96" s="11"/>
      <c r="E96" s="11"/>
      <c r="F96" s="12">
        <f>F97</f>
        <v>5824.6</v>
      </c>
      <c r="G96" s="12">
        <f>G97</f>
        <v>-2000</v>
      </c>
      <c r="H96" s="12">
        <f>H97</f>
        <v>3824.6000000000004</v>
      </c>
    </row>
    <row r="97" spans="1:8" ht="33.75" outlineLevel="7">
      <c r="A97" s="13" t="s">
        <v>31</v>
      </c>
      <c r="B97" s="14" t="s">
        <v>109</v>
      </c>
      <c r="C97" s="14" t="s">
        <v>14</v>
      </c>
      <c r="D97" s="14" t="s">
        <v>110</v>
      </c>
      <c r="E97" s="14" t="s">
        <v>32</v>
      </c>
      <c r="F97" s="15">
        <v>5824.6</v>
      </c>
      <c r="G97" s="39">
        <v>-2000</v>
      </c>
      <c r="H97" s="39">
        <f>G97+F97</f>
        <v>3824.6000000000004</v>
      </c>
    </row>
    <row r="98" spans="1:8" ht="123.75" outlineLevel="4">
      <c r="A98" s="16" t="s">
        <v>111</v>
      </c>
      <c r="B98" s="11" t="s">
        <v>112</v>
      </c>
      <c r="C98" s="11"/>
      <c r="D98" s="11"/>
      <c r="E98" s="11"/>
      <c r="F98" s="12">
        <f>F99</f>
        <v>1600.6</v>
      </c>
      <c r="G98" s="12">
        <f>G99</f>
        <v>-800.6</v>
      </c>
      <c r="H98" s="12">
        <f>H99</f>
        <v>799.9999999999999</v>
      </c>
    </row>
    <row r="99" spans="1:8" ht="33.75" outlineLevel="7">
      <c r="A99" s="13" t="s">
        <v>31</v>
      </c>
      <c r="B99" s="14" t="s">
        <v>112</v>
      </c>
      <c r="C99" s="14" t="s">
        <v>14</v>
      </c>
      <c r="D99" s="14" t="s">
        <v>110</v>
      </c>
      <c r="E99" s="14" t="s">
        <v>32</v>
      </c>
      <c r="F99" s="15">
        <v>1600.6</v>
      </c>
      <c r="G99" s="39">
        <v>-800.6</v>
      </c>
      <c r="H99" s="39">
        <f>G99+F99</f>
        <v>799.9999999999999</v>
      </c>
    </row>
    <row r="100" spans="1:8" ht="135" outlineLevel="4">
      <c r="A100" s="16" t="s">
        <v>113</v>
      </c>
      <c r="B100" s="11" t="s">
        <v>221</v>
      </c>
      <c r="C100" s="11"/>
      <c r="D100" s="11"/>
      <c r="E100" s="11"/>
      <c r="F100" s="12">
        <f>F101</f>
        <v>3160</v>
      </c>
      <c r="G100" s="12">
        <f>G101</f>
        <v>9700.279999999999</v>
      </c>
      <c r="H100" s="12">
        <f>H101</f>
        <v>12860.279999999999</v>
      </c>
    </row>
    <row r="101" spans="1:8" ht="33.75" outlineLevel="7">
      <c r="A101" s="13" t="s">
        <v>31</v>
      </c>
      <c r="B101" s="14" t="s">
        <v>221</v>
      </c>
      <c r="C101" s="14" t="s">
        <v>14</v>
      </c>
      <c r="D101" s="14" t="s">
        <v>110</v>
      </c>
      <c r="E101" s="14" t="s">
        <v>32</v>
      </c>
      <c r="F101" s="15">
        <v>3160</v>
      </c>
      <c r="G101" s="39">
        <f>5200.28+4500</f>
        <v>9700.279999999999</v>
      </c>
      <c r="H101" s="39">
        <f>G101+F101</f>
        <v>12860.279999999999</v>
      </c>
    </row>
    <row r="102" spans="1:8" ht="135" outlineLevel="4">
      <c r="A102" s="16" t="s">
        <v>114</v>
      </c>
      <c r="B102" s="11" t="s">
        <v>115</v>
      </c>
      <c r="C102" s="11"/>
      <c r="D102" s="11"/>
      <c r="E102" s="11"/>
      <c r="F102" s="12">
        <f>F103</f>
        <v>650</v>
      </c>
      <c r="G102" s="12">
        <f>G103</f>
        <v>-31.51</v>
      </c>
      <c r="H102" s="12">
        <f>H103</f>
        <v>618.49</v>
      </c>
    </row>
    <row r="103" spans="1:8" ht="33.75" outlineLevel="7">
      <c r="A103" s="13" t="s">
        <v>31</v>
      </c>
      <c r="B103" s="14" t="s">
        <v>115</v>
      </c>
      <c r="C103" s="14" t="s">
        <v>14</v>
      </c>
      <c r="D103" s="14" t="s">
        <v>110</v>
      </c>
      <c r="E103" s="14" t="s">
        <v>32</v>
      </c>
      <c r="F103" s="15">
        <v>650</v>
      </c>
      <c r="G103" s="39">
        <v>-31.51</v>
      </c>
      <c r="H103" s="39">
        <f>G103+F103</f>
        <v>618.49</v>
      </c>
    </row>
    <row r="104" spans="1:8" ht="135" outlineLevel="4">
      <c r="A104" s="16" t="s">
        <v>116</v>
      </c>
      <c r="B104" s="11" t="s">
        <v>117</v>
      </c>
      <c r="C104" s="11"/>
      <c r="D104" s="11"/>
      <c r="E104" s="11"/>
      <c r="F104" s="12">
        <f>F105</f>
        <v>200</v>
      </c>
      <c r="G104" s="12">
        <f>G105</f>
        <v>0</v>
      </c>
      <c r="H104" s="12">
        <f>H105</f>
        <v>200</v>
      </c>
    </row>
    <row r="105" spans="1:8" ht="33.75" outlineLevel="7">
      <c r="A105" s="13" t="s">
        <v>31</v>
      </c>
      <c r="B105" s="14" t="s">
        <v>117</v>
      </c>
      <c r="C105" s="14" t="s">
        <v>14</v>
      </c>
      <c r="D105" s="14" t="s">
        <v>110</v>
      </c>
      <c r="E105" s="14" t="s">
        <v>32</v>
      </c>
      <c r="F105" s="15">
        <v>200</v>
      </c>
      <c r="G105" s="39">
        <v>0</v>
      </c>
      <c r="H105" s="39">
        <f>G105+F105</f>
        <v>200</v>
      </c>
    </row>
    <row r="106" spans="1:8" ht="123.75" outlineLevel="4">
      <c r="A106" s="16" t="s">
        <v>118</v>
      </c>
      <c r="B106" s="11" t="s">
        <v>119</v>
      </c>
      <c r="C106" s="11"/>
      <c r="D106" s="11"/>
      <c r="E106" s="11"/>
      <c r="F106" s="12">
        <f>F107</f>
        <v>300</v>
      </c>
      <c r="G106" s="12">
        <f>G107</f>
        <v>0</v>
      </c>
      <c r="H106" s="12">
        <f>H107</f>
        <v>300</v>
      </c>
    </row>
    <row r="107" spans="1:8" ht="33.75" outlineLevel="7">
      <c r="A107" s="13" t="s">
        <v>31</v>
      </c>
      <c r="B107" s="14" t="s">
        <v>119</v>
      </c>
      <c r="C107" s="14" t="s">
        <v>14</v>
      </c>
      <c r="D107" s="14" t="s">
        <v>110</v>
      </c>
      <c r="E107" s="14" t="s">
        <v>32</v>
      </c>
      <c r="F107" s="15">
        <v>300</v>
      </c>
      <c r="G107" s="39">
        <v>0</v>
      </c>
      <c r="H107" s="39">
        <f>G107+F107</f>
        <v>300</v>
      </c>
    </row>
    <row r="108" spans="1:8" ht="135" outlineLevel="7">
      <c r="A108" s="37" t="s">
        <v>113</v>
      </c>
      <c r="B108" s="33" t="s">
        <v>229</v>
      </c>
      <c r="C108" s="33"/>
      <c r="D108" s="33"/>
      <c r="E108" s="33"/>
      <c r="F108" s="29">
        <f>F109</f>
        <v>5233.2</v>
      </c>
      <c r="G108" s="29">
        <f>G109</f>
        <v>0</v>
      </c>
      <c r="H108" s="29">
        <f>H109</f>
        <v>5233.2</v>
      </c>
    </row>
    <row r="109" spans="1:8" ht="33.75" outlineLevel="7">
      <c r="A109" s="13" t="s">
        <v>31</v>
      </c>
      <c r="B109" s="14" t="s">
        <v>229</v>
      </c>
      <c r="C109" s="14" t="s">
        <v>14</v>
      </c>
      <c r="D109" s="14" t="s">
        <v>110</v>
      </c>
      <c r="E109" s="14" t="s">
        <v>32</v>
      </c>
      <c r="F109" s="15">
        <v>5233.2</v>
      </c>
      <c r="G109" s="39">
        <v>0</v>
      </c>
      <c r="H109" s="39">
        <f>G109+F109</f>
        <v>5233.2</v>
      </c>
    </row>
    <row r="110" spans="1:8" ht="168.75" outlineLevel="7">
      <c r="A110" s="16" t="s">
        <v>228</v>
      </c>
      <c r="B110" s="33" t="s">
        <v>230</v>
      </c>
      <c r="C110" s="33"/>
      <c r="D110" s="33"/>
      <c r="E110" s="33"/>
      <c r="F110" s="29">
        <f>F111</f>
        <v>1673.2</v>
      </c>
      <c r="G110" s="29">
        <f>G111</f>
        <v>0</v>
      </c>
      <c r="H110" s="29">
        <f>H111</f>
        <v>1673.2</v>
      </c>
    </row>
    <row r="111" spans="1:8" ht="33.75" outlineLevel="7">
      <c r="A111" s="13" t="s">
        <v>31</v>
      </c>
      <c r="B111" s="14" t="s">
        <v>230</v>
      </c>
      <c r="C111" s="14" t="s">
        <v>14</v>
      </c>
      <c r="D111" s="14" t="s">
        <v>110</v>
      </c>
      <c r="E111" s="14" t="s">
        <v>32</v>
      </c>
      <c r="F111" s="15">
        <v>1673.2</v>
      </c>
      <c r="G111" s="39">
        <v>0</v>
      </c>
      <c r="H111" s="39">
        <f>G111+F111</f>
        <v>1673.2</v>
      </c>
    </row>
    <row r="112" spans="1:8" ht="123.75" outlineLevel="7">
      <c r="A112" s="41" t="s">
        <v>240</v>
      </c>
      <c r="B112" s="11" t="s">
        <v>242</v>
      </c>
      <c r="C112" s="11"/>
      <c r="D112" s="11"/>
      <c r="E112" s="11"/>
      <c r="F112" s="29">
        <f>F113</f>
        <v>0</v>
      </c>
      <c r="G112" s="29">
        <f>G113</f>
        <v>593.06</v>
      </c>
      <c r="H112" s="29">
        <f>H113</f>
        <v>593.06</v>
      </c>
    </row>
    <row r="113" spans="1:8" ht="12.75" outlineLevel="7">
      <c r="A113" s="42" t="s">
        <v>241</v>
      </c>
      <c r="B113" s="14" t="s">
        <v>242</v>
      </c>
      <c r="C113" s="14" t="s">
        <v>14</v>
      </c>
      <c r="D113" s="14" t="s">
        <v>110</v>
      </c>
      <c r="E113" s="14" t="s">
        <v>32</v>
      </c>
      <c r="F113" s="15">
        <v>0</v>
      </c>
      <c r="G113" s="39">
        <v>593.06</v>
      </c>
      <c r="H113" s="39">
        <f>G113+F113</f>
        <v>593.06</v>
      </c>
    </row>
    <row r="114" spans="1:8" ht="180" outlineLevel="4">
      <c r="A114" s="16" t="s">
        <v>120</v>
      </c>
      <c r="B114" s="11" t="s">
        <v>121</v>
      </c>
      <c r="C114" s="11"/>
      <c r="D114" s="11"/>
      <c r="E114" s="11"/>
      <c r="F114" s="12">
        <f>F115</f>
        <v>350</v>
      </c>
      <c r="G114" s="12">
        <f>G115</f>
        <v>143.92</v>
      </c>
      <c r="H114" s="12">
        <f>H115</f>
        <v>493.91999999999996</v>
      </c>
    </row>
    <row r="115" spans="1:8" ht="33.75" outlineLevel="7">
      <c r="A115" s="13" t="s">
        <v>31</v>
      </c>
      <c r="B115" s="14" t="s">
        <v>121</v>
      </c>
      <c r="C115" s="14" t="s">
        <v>14</v>
      </c>
      <c r="D115" s="14" t="s">
        <v>110</v>
      </c>
      <c r="E115" s="14" t="s">
        <v>32</v>
      </c>
      <c r="F115" s="15">
        <v>350</v>
      </c>
      <c r="G115" s="39">
        <v>143.92</v>
      </c>
      <c r="H115" s="39">
        <f>G115+F115</f>
        <v>493.91999999999996</v>
      </c>
    </row>
    <row r="116" spans="1:8" ht="123.75" outlineLevel="4">
      <c r="A116" s="16" t="s">
        <v>122</v>
      </c>
      <c r="B116" s="11" t="s">
        <v>123</v>
      </c>
      <c r="C116" s="11"/>
      <c r="D116" s="11"/>
      <c r="E116" s="11"/>
      <c r="F116" s="12">
        <f>F117</f>
        <v>250</v>
      </c>
      <c r="G116" s="12">
        <f>G117</f>
        <v>134.85</v>
      </c>
      <c r="H116" s="12">
        <f>H117</f>
        <v>384.85</v>
      </c>
    </row>
    <row r="117" spans="1:8" ht="33.75" outlineLevel="7">
      <c r="A117" s="13" t="s">
        <v>31</v>
      </c>
      <c r="B117" s="14" t="s">
        <v>123</v>
      </c>
      <c r="C117" s="14" t="s">
        <v>14</v>
      </c>
      <c r="D117" s="14" t="s">
        <v>110</v>
      </c>
      <c r="E117" s="14" t="s">
        <v>32</v>
      </c>
      <c r="F117" s="15">
        <v>250</v>
      </c>
      <c r="G117" s="39">
        <v>134.85</v>
      </c>
      <c r="H117" s="39">
        <f>G117+F117</f>
        <v>384.85</v>
      </c>
    </row>
    <row r="118" spans="1:8" ht="101.25" outlineLevel="3">
      <c r="A118" s="26" t="s">
        <v>193</v>
      </c>
      <c r="B118" s="24" t="s">
        <v>124</v>
      </c>
      <c r="C118" s="24"/>
      <c r="D118" s="24"/>
      <c r="E118" s="24"/>
      <c r="F118" s="25">
        <f>F119+F126+F128+F130+F132+F134+F136+F138+F140+F142+F144+F147+F149+F151</f>
        <v>64469.509999999995</v>
      </c>
      <c r="G118" s="25">
        <f>G119+G126+G128+G130+G132+G134+G136+G138+G140+G142+G144+G147+G149+G151</f>
        <v>8301.8</v>
      </c>
      <c r="H118" s="25">
        <f>H119+H126+H128+H130+H132+H134+H136+H138+H140+H142+H144+H147+H149+H151</f>
        <v>72771.31</v>
      </c>
    </row>
    <row r="119" spans="1:8" ht="135" outlineLevel="4">
      <c r="A119" s="16" t="s">
        <v>194</v>
      </c>
      <c r="B119" s="11" t="s">
        <v>125</v>
      </c>
      <c r="C119" s="11"/>
      <c r="D119" s="11"/>
      <c r="E119" s="11"/>
      <c r="F119" s="12">
        <f>SUM(F120:F125)</f>
        <v>26212.95</v>
      </c>
      <c r="G119" s="12">
        <f>SUM(G120:G125)</f>
        <v>149.73</v>
      </c>
      <c r="H119" s="12">
        <f>SUM(H120:H125)</f>
        <v>26362.68</v>
      </c>
    </row>
    <row r="120" spans="1:8" ht="12.75" outlineLevel="7">
      <c r="A120" s="13" t="s">
        <v>126</v>
      </c>
      <c r="B120" s="14" t="s">
        <v>125</v>
      </c>
      <c r="C120" s="14" t="s">
        <v>14</v>
      </c>
      <c r="D120" s="14" t="s">
        <v>127</v>
      </c>
      <c r="E120" s="14" t="s">
        <v>128</v>
      </c>
      <c r="F120" s="15">
        <v>13301.35</v>
      </c>
      <c r="G120" s="39">
        <v>0</v>
      </c>
      <c r="H120" s="39">
        <f aca="true" t="shared" si="2" ref="H120:H125">G120+F120</f>
        <v>13301.35</v>
      </c>
    </row>
    <row r="121" spans="1:8" ht="56.25" outlineLevel="7">
      <c r="A121" s="13" t="s">
        <v>129</v>
      </c>
      <c r="B121" s="14" t="s">
        <v>125</v>
      </c>
      <c r="C121" s="14" t="s">
        <v>14</v>
      </c>
      <c r="D121" s="14" t="s">
        <v>127</v>
      </c>
      <c r="E121" s="14" t="s">
        <v>130</v>
      </c>
      <c r="F121" s="15">
        <v>4016.96</v>
      </c>
      <c r="G121" s="39">
        <v>0</v>
      </c>
      <c r="H121" s="39">
        <f t="shared" si="2"/>
        <v>4016.96</v>
      </c>
    </row>
    <row r="122" spans="1:8" ht="33.75" outlineLevel="7">
      <c r="A122" s="13" t="s">
        <v>29</v>
      </c>
      <c r="B122" s="14" t="s">
        <v>125</v>
      </c>
      <c r="C122" s="14" t="s">
        <v>14</v>
      </c>
      <c r="D122" s="14" t="s">
        <v>127</v>
      </c>
      <c r="E122" s="14" t="s">
        <v>30</v>
      </c>
      <c r="F122" s="15">
        <v>48</v>
      </c>
      <c r="G122" s="39">
        <v>0</v>
      </c>
      <c r="H122" s="39">
        <f t="shared" si="2"/>
        <v>48</v>
      </c>
    </row>
    <row r="123" spans="1:8" ht="33.75" outlineLevel="7">
      <c r="A123" s="13" t="s">
        <v>31</v>
      </c>
      <c r="B123" s="14" t="s">
        <v>125</v>
      </c>
      <c r="C123" s="14" t="s">
        <v>14</v>
      </c>
      <c r="D123" s="14" t="s">
        <v>127</v>
      </c>
      <c r="E123" s="14" t="s">
        <v>32</v>
      </c>
      <c r="F123" s="15">
        <v>8836.64</v>
      </c>
      <c r="G123" s="39">
        <v>149.73</v>
      </c>
      <c r="H123" s="39">
        <f t="shared" si="2"/>
        <v>8986.369999999999</v>
      </c>
    </row>
    <row r="124" spans="1:8" ht="12.75" outlineLevel="7">
      <c r="A124" s="13" t="s">
        <v>35</v>
      </c>
      <c r="B124" s="14" t="s">
        <v>125</v>
      </c>
      <c r="C124" s="14" t="s">
        <v>14</v>
      </c>
      <c r="D124" s="14" t="s">
        <v>127</v>
      </c>
      <c r="E124" s="14" t="s">
        <v>36</v>
      </c>
      <c r="F124" s="15">
        <v>5</v>
      </c>
      <c r="G124" s="39">
        <v>0</v>
      </c>
      <c r="H124" s="39">
        <f t="shared" si="2"/>
        <v>5</v>
      </c>
    </row>
    <row r="125" spans="1:8" ht="12.75" outlineLevel="7">
      <c r="A125" s="13" t="s">
        <v>66</v>
      </c>
      <c r="B125" s="14" t="s">
        <v>125</v>
      </c>
      <c r="C125" s="14" t="s">
        <v>14</v>
      </c>
      <c r="D125" s="14" t="s">
        <v>127</v>
      </c>
      <c r="E125" s="14" t="s">
        <v>67</v>
      </c>
      <c r="F125" s="15">
        <v>5</v>
      </c>
      <c r="G125" s="39">
        <v>0</v>
      </c>
      <c r="H125" s="39">
        <f t="shared" si="2"/>
        <v>5</v>
      </c>
    </row>
    <row r="126" spans="1:8" ht="157.5" outlineLevel="4">
      <c r="A126" s="16" t="s">
        <v>195</v>
      </c>
      <c r="B126" s="11" t="s">
        <v>131</v>
      </c>
      <c r="C126" s="11"/>
      <c r="D126" s="11"/>
      <c r="E126" s="11"/>
      <c r="F126" s="12">
        <f>F127</f>
        <v>500</v>
      </c>
      <c r="G126" s="12">
        <f>G127</f>
        <v>0</v>
      </c>
      <c r="H126" s="12">
        <f>H127</f>
        <v>500</v>
      </c>
    </row>
    <row r="127" spans="1:8" ht="56.25" outlineLevel="7">
      <c r="A127" s="13" t="s">
        <v>132</v>
      </c>
      <c r="B127" s="14" t="s">
        <v>131</v>
      </c>
      <c r="C127" s="14" t="s">
        <v>14</v>
      </c>
      <c r="D127" s="14" t="s">
        <v>133</v>
      </c>
      <c r="E127" s="14" t="s">
        <v>211</v>
      </c>
      <c r="F127" s="15">
        <v>500</v>
      </c>
      <c r="G127" s="39">
        <v>0</v>
      </c>
      <c r="H127" s="39">
        <f>G127+F127</f>
        <v>500</v>
      </c>
    </row>
    <row r="128" spans="1:8" ht="146.25" outlineLevel="4">
      <c r="A128" s="16" t="s">
        <v>196</v>
      </c>
      <c r="B128" s="11" t="s">
        <v>134</v>
      </c>
      <c r="C128" s="11"/>
      <c r="D128" s="11"/>
      <c r="E128" s="11"/>
      <c r="F128" s="12">
        <f>F129</f>
        <v>350</v>
      </c>
      <c r="G128" s="12">
        <f>G129</f>
        <v>0</v>
      </c>
      <c r="H128" s="12">
        <f>H129</f>
        <v>350</v>
      </c>
    </row>
    <row r="129" spans="1:8" ht="33.75" outlineLevel="7">
      <c r="A129" s="13" t="s">
        <v>31</v>
      </c>
      <c r="B129" s="14" t="s">
        <v>134</v>
      </c>
      <c r="C129" s="14" t="s">
        <v>14</v>
      </c>
      <c r="D129" s="14" t="s">
        <v>133</v>
      </c>
      <c r="E129" s="14" t="s">
        <v>32</v>
      </c>
      <c r="F129" s="15">
        <v>350</v>
      </c>
      <c r="G129" s="39">
        <v>0</v>
      </c>
      <c r="H129" s="39">
        <f>G129+F129</f>
        <v>350</v>
      </c>
    </row>
    <row r="130" spans="1:8" ht="123.75" outlineLevel="4">
      <c r="A130" s="16" t="s">
        <v>197</v>
      </c>
      <c r="B130" s="11" t="s">
        <v>135</v>
      </c>
      <c r="C130" s="11"/>
      <c r="D130" s="11"/>
      <c r="E130" s="11"/>
      <c r="F130" s="12">
        <f>F131</f>
        <v>60</v>
      </c>
      <c r="G130" s="12">
        <f>G131</f>
        <v>0</v>
      </c>
      <c r="H130" s="12">
        <f>H131</f>
        <v>60</v>
      </c>
    </row>
    <row r="131" spans="1:8" ht="33.75" outlineLevel="7">
      <c r="A131" s="13" t="s">
        <v>31</v>
      </c>
      <c r="B131" s="14" t="s">
        <v>135</v>
      </c>
      <c r="C131" s="14" t="s">
        <v>14</v>
      </c>
      <c r="D131" s="14" t="s">
        <v>133</v>
      </c>
      <c r="E131" s="14" t="s">
        <v>32</v>
      </c>
      <c r="F131" s="15">
        <v>60</v>
      </c>
      <c r="G131" s="39">
        <v>0</v>
      </c>
      <c r="H131" s="39">
        <f>G131+F131</f>
        <v>60</v>
      </c>
    </row>
    <row r="132" spans="1:8" ht="123.75" outlineLevel="4">
      <c r="A132" s="16" t="s">
        <v>198</v>
      </c>
      <c r="B132" s="11" t="s">
        <v>136</v>
      </c>
      <c r="C132" s="11"/>
      <c r="D132" s="11"/>
      <c r="E132" s="11"/>
      <c r="F132" s="12">
        <f>F133</f>
        <v>350</v>
      </c>
      <c r="G132" s="12">
        <f>G133</f>
        <v>0</v>
      </c>
      <c r="H132" s="12">
        <f>H133</f>
        <v>350</v>
      </c>
    </row>
    <row r="133" spans="1:8" ht="33.75" outlineLevel="7">
      <c r="A133" s="13" t="s">
        <v>31</v>
      </c>
      <c r="B133" s="14" t="s">
        <v>136</v>
      </c>
      <c r="C133" s="14" t="s">
        <v>14</v>
      </c>
      <c r="D133" s="14" t="s">
        <v>137</v>
      </c>
      <c r="E133" s="14" t="s">
        <v>32</v>
      </c>
      <c r="F133" s="15">
        <v>350</v>
      </c>
      <c r="G133" s="39">
        <v>0</v>
      </c>
      <c r="H133" s="39">
        <f>G133+F133</f>
        <v>350</v>
      </c>
    </row>
    <row r="134" spans="1:8" ht="146.25" outlineLevel="7">
      <c r="A134" s="27" t="s">
        <v>139</v>
      </c>
      <c r="B134" s="28" t="s">
        <v>140</v>
      </c>
      <c r="C134" s="28"/>
      <c r="D134" s="28"/>
      <c r="E134" s="28"/>
      <c r="F134" s="29">
        <f>F135</f>
        <v>250</v>
      </c>
      <c r="G134" s="29">
        <f>G135</f>
        <v>0</v>
      </c>
      <c r="H134" s="29">
        <f>H135</f>
        <v>250</v>
      </c>
    </row>
    <row r="135" spans="1:8" ht="33.75" outlineLevel="7">
      <c r="A135" s="30" t="s">
        <v>31</v>
      </c>
      <c r="B135" s="31" t="s">
        <v>140</v>
      </c>
      <c r="C135" s="31" t="s">
        <v>172</v>
      </c>
      <c r="D135" s="31" t="s">
        <v>137</v>
      </c>
      <c r="E135" s="31" t="s">
        <v>32</v>
      </c>
      <c r="F135" s="15">
        <v>250</v>
      </c>
      <c r="G135" s="39">
        <v>0</v>
      </c>
      <c r="H135" s="39">
        <f>G135+F135</f>
        <v>250</v>
      </c>
    </row>
    <row r="136" spans="1:8" ht="112.5" outlineLevel="4">
      <c r="A136" s="16" t="s">
        <v>210</v>
      </c>
      <c r="B136" s="11" t="s">
        <v>222</v>
      </c>
      <c r="C136" s="11"/>
      <c r="D136" s="11"/>
      <c r="E136" s="11"/>
      <c r="F136" s="12">
        <f>F137</f>
        <v>1800</v>
      </c>
      <c r="G136" s="12">
        <f>G137</f>
        <v>0</v>
      </c>
      <c r="H136" s="12">
        <f>H137</f>
        <v>1800</v>
      </c>
    </row>
    <row r="137" spans="1:8" ht="45" outlineLevel="7">
      <c r="A137" s="13" t="s">
        <v>141</v>
      </c>
      <c r="B137" s="14" t="s">
        <v>222</v>
      </c>
      <c r="C137" s="14" t="s">
        <v>14</v>
      </c>
      <c r="D137" s="14" t="s">
        <v>137</v>
      </c>
      <c r="E137" s="14" t="s">
        <v>142</v>
      </c>
      <c r="F137" s="15">
        <v>1800</v>
      </c>
      <c r="G137" s="39">
        <v>0</v>
      </c>
      <c r="H137" s="39">
        <f>G137+F137</f>
        <v>1800</v>
      </c>
    </row>
    <row r="138" spans="1:8" ht="135" outlineLevel="4">
      <c r="A138" s="16" t="s">
        <v>209</v>
      </c>
      <c r="B138" s="11" t="s">
        <v>143</v>
      </c>
      <c r="C138" s="11"/>
      <c r="D138" s="11"/>
      <c r="E138" s="11"/>
      <c r="F138" s="12">
        <f>F139</f>
        <v>800</v>
      </c>
      <c r="G138" s="12">
        <f>G139</f>
        <v>0</v>
      </c>
      <c r="H138" s="12">
        <f>H139</f>
        <v>800</v>
      </c>
    </row>
    <row r="139" spans="1:8" ht="33.75" outlineLevel="7">
      <c r="A139" s="13" t="s">
        <v>31</v>
      </c>
      <c r="B139" s="14" t="s">
        <v>143</v>
      </c>
      <c r="C139" s="14" t="s">
        <v>14</v>
      </c>
      <c r="D139" s="14" t="s">
        <v>137</v>
      </c>
      <c r="E139" s="14" t="s">
        <v>32</v>
      </c>
      <c r="F139" s="15">
        <v>800</v>
      </c>
      <c r="G139" s="39">
        <v>0</v>
      </c>
      <c r="H139" s="39">
        <f>G139+F139</f>
        <v>800</v>
      </c>
    </row>
    <row r="140" spans="1:8" ht="157.5" outlineLevel="4">
      <c r="A140" s="16" t="s">
        <v>199</v>
      </c>
      <c r="B140" s="11" t="s">
        <v>144</v>
      </c>
      <c r="C140" s="11"/>
      <c r="D140" s="11"/>
      <c r="E140" s="11"/>
      <c r="F140" s="12">
        <f>F141</f>
        <v>872</v>
      </c>
      <c r="G140" s="12">
        <f>G141</f>
        <v>-15.22</v>
      </c>
      <c r="H140" s="12">
        <f>H141</f>
        <v>856.78</v>
      </c>
    </row>
    <row r="141" spans="1:8" ht="33.75" outlineLevel="7">
      <c r="A141" s="13" t="s">
        <v>31</v>
      </c>
      <c r="B141" s="14" t="s">
        <v>144</v>
      </c>
      <c r="C141" s="14" t="s">
        <v>14</v>
      </c>
      <c r="D141" s="14" t="s">
        <v>133</v>
      </c>
      <c r="E141" s="14" t="s">
        <v>32</v>
      </c>
      <c r="F141" s="15">
        <v>872</v>
      </c>
      <c r="G141" s="39">
        <v>-15.22</v>
      </c>
      <c r="H141" s="39">
        <f>G141+F141</f>
        <v>856.78</v>
      </c>
    </row>
    <row r="142" spans="1:8" ht="157.5" outlineLevel="4">
      <c r="A142" s="16" t="s">
        <v>192</v>
      </c>
      <c r="B142" s="11" t="s">
        <v>145</v>
      </c>
      <c r="C142" s="11"/>
      <c r="D142" s="11"/>
      <c r="E142" s="11"/>
      <c r="F142" s="12">
        <f>F143</f>
        <v>29532</v>
      </c>
      <c r="G142" s="12">
        <f>G143</f>
        <v>0</v>
      </c>
      <c r="H142" s="12">
        <f>H143</f>
        <v>29532</v>
      </c>
    </row>
    <row r="143" spans="1:8" ht="45" outlineLevel="7">
      <c r="A143" s="13" t="s">
        <v>141</v>
      </c>
      <c r="B143" s="14" t="s">
        <v>145</v>
      </c>
      <c r="C143" s="14" t="s">
        <v>14</v>
      </c>
      <c r="D143" s="14" t="s">
        <v>137</v>
      </c>
      <c r="E143" s="14" t="s">
        <v>142</v>
      </c>
      <c r="F143" s="15">
        <v>29532</v>
      </c>
      <c r="G143" s="39">
        <v>0</v>
      </c>
      <c r="H143" s="39">
        <f>G143+F143</f>
        <v>29532</v>
      </c>
    </row>
    <row r="144" spans="1:8" ht="180" outlineLevel="4">
      <c r="A144" s="16" t="s">
        <v>200</v>
      </c>
      <c r="B144" s="11" t="s">
        <v>146</v>
      </c>
      <c r="C144" s="11"/>
      <c r="D144" s="11"/>
      <c r="E144" s="11"/>
      <c r="F144" s="12">
        <f>F146+F145</f>
        <v>3579.65</v>
      </c>
      <c r="G144" s="12">
        <f>G146+G145</f>
        <v>417.21999999999997</v>
      </c>
      <c r="H144" s="12">
        <f>H146+H145</f>
        <v>3996.8700000000003</v>
      </c>
    </row>
    <row r="145" spans="1:8" ht="33.75" outlineLevel="4">
      <c r="A145" s="13" t="s">
        <v>31</v>
      </c>
      <c r="B145" s="14" t="s">
        <v>146</v>
      </c>
      <c r="C145" s="14" t="s">
        <v>14</v>
      </c>
      <c r="D145" s="14" t="s">
        <v>137</v>
      </c>
      <c r="E145" s="14" t="s">
        <v>32</v>
      </c>
      <c r="F145" s="15">
        <v>0</v>
      </c>
      <c r="G145" s="39">
        <v>59.63</v>
      </c>
      <c r="H145" s="39">
        <f>G145+F145</f>
        <v>59.63</v>
      </c>
    </row>
    <row r="146" spans="1:8" ht="45" outlineLevel="7">
      <c r="A146" s="13" t="s">
        <v>141</v>
      </c>
      <c r="B146" s="14" t="s">
        <v>146</v>
      </c>
      <c r="C146" s="14" t="s">
        <v>14</v>
      </c>
      <c r="D146" s="14" t="s">
        <v>137</v>
      </c>
      <c r="E146" s="14" t="s">
        <v>142</v>
      </c>
      <c r="F146" s="15">
        <v>3579.65</v>
      </c>
      <c r="G146" s="39">
        <v>357.59</v>
      </c>
      <c r="H146" s="39">
        <f>G146+F146</f>
        <v>3937.2400000000002</v>
      </c>
    </row>
    <row r="147" spans="1:8" ht="45" outlineLevel="7">
      <c r="A147" s="16" t="s">
        <v>231</v>
      </c>
      <c r="B147" s="11" t="s">
        <v>124</v>
      </c>
      <c r="C147" s="33"/>
      <c r="D147" s="33"/>
      <c r="E147" s="33"/>
      <c r="F147" s="29">
        <f>F148</f>
        <v>31.03</v>
      </c>
      <c r="G147" s="29">
        <f>G148</f>
        <v>-31.03</v>
      </c>
      <c r="H147" s="29">
        <f>H148</f>
        <v>0</v>
      </c>
    </row>
    <row r="148" spans="1:8" ht="12.75" outlineLevel="7">
      <c r="A148" s="13" t="s">
        <v>42</v>
      </c>
      <c r="B148" s="14" t="s">
        <v>233</v>
      </c>
      <c r="C148" s="14" t="s">
        <v>14</v>
      </c>
      <c r="D148" s="14" t="s">
        <v>133</v>
      </c>
      <c r="E148" s="14" t="s">
        <v>44</v>
      </c>
      <c r="F148" s="15">
        <v>31.03</v>
      </c>
      <c r="G148" s="39">
        <v>-31.03</v>
      </c>
      <c r="H148" s="39">
        <f>G148+F148</f>
        <v>0</v>
      </c>
    </row>
    <row r="149" spans="1:8" ht="33.75" outlineLevel="7">
      <c r="A149" s="16" t="s">
        <v>232</v>
      </c>
      <c r="B149" s="11" t="s">
        <v>124</v>
      </c>
      <c r="C149" s="33"/>
      <c r="D149" s="33"/>
      <c r="E149" s="33"/>
      <c r="F149" s="29">
        <f>F150</f>
        <v>131.88</v>
      </c>
      <c r="G149" s="29">
        <f>G150</f>
        <v>-131.88</v>
      </c>
      <c r="H149" s="29">
        <f>H150</f>
        <v>0</v>
      </c>
    </row>
    <row r="150" spans="1:8" ht="12.75" outlineLevel="7">
      <c r="A150" s="13" t="s">
        <v>42</v>
      </c>
      <c r="B150" s="14" t="s">
        <v>234</v>
      </c>
      <c r="C150" s="14" t="s">
        <v>14</v>
      </c>
      <c r="D150" s="14" t="s">
        <v>133</v>
      </c>
      <c r="E150" s="14" t="s">
        <v>44</v>
      </c>
      <c r="F150" s="15">
        <v>131.88</v>
      </c>
      <c r="G150" s="39">
        <v>-131.88</v>
      </c>
      <c r="H150" s="39">
        <f>G150+F150</f>
        <v>0</v>
      </c>
    </row>
    <row r="151" spans="1:8" ht="112.5" outlineLevel="7">
      <c r="A151" s="41" t="s">
        <v>251</v>
      </c>
      <c r="B151" s="11" t="s">
        <v>252</v>
      </c>
      <c r="C151" s="14"/>
      <c r="D151" s="14"/>
      <c r="E151" s="14"/>
      <c r="F151" s="29">
        <f>F152+F153</f>
        <v>0</v>
      </c>
      <c r="G151" s="29">
        <f>G152+G153</f>
        <v>7912.98</v>
      </c>
      <c r="H151" s="29">
        <f>H152+H153</f>
        <v>7912.98</v>
      </c>
    </row>
    <row r="152" spans="1:8" ht="12.75" outlineLevel="7">
      <c r="A152" s="42" t="s">
        <v>42</v>
      </c>
      <c r="B152" s="14" t="s">
        <v>252</v>
      </c>
      <c r="C152" s="14" t="s">
        <v>14</v>
      </c>
      <c r="D152" s="14" t="s">
        <v>253</v>
      </c>
      <c r="E152" s="14" t="s">
        <v>44</v>
      </c>
      <c r="F152" s="15">
        <v>0</v>
      </c>
      <c r="G152" s="39">
        <v>7517.33</v>
      </c>
      <c r="H152" s="39">
        <f>G152+F152</f>
        <v>7517.33</v>
      </c>
    </row>
    <row r="153" spans="1:8" ht="12.75" outlineLevel="7">
      <c r="A153" s="13" t="s">
        <v>42</v>
      </c>
      <c r="B153" s="14" t="s">
        <v>234</v>
      </c>
      <c r="C153" s="14" t="s">
        <v>14</v>
      </c>
      <c r="D153" s="14" t="s">
        <v>253</v>
      </c>
      <c r="E153" s="14" t="s">
        <v>44</v>
      </c>
      <c r="F153" s="15">
        <v>0</v>
      </c>
      <c r="G153" s="39">
        <v>395.65</v>
      </c>
      <c r="H153" s="39">
        <f>G153+F153</f>
        <v>395.65</v>
      </c>
    </row>
    <row r="154" spans="1:8" ht="112.5" outlineLevel="3">
      <c r="A154" s="26" t="s">
        <v>147</v>
      </c>
      <c r="B154" s="24" t="s">
        <v>148</v>
      </c>
      <c r="C154" s="24"/>
      <c r="D154" s="24"/>
      <c r="E154" s="24"/>
      <c r="F154" s="25">
        <f>F155+F158+F166+F168+F172+F175</f>
        <v>23802.75</v>
      </c>
      <c r="G154" s="25">
        <f>G155+G158+G166+G168+G172+G175</f>
        <v>2518.49</v>
      </c>
      <c r="H154" s="25">
        <f>H155+H158+H166+H168+H172+H175</f>
        <v>26321.239999999998</v>
      </c>
    </row>
    <row r="155" spans="1:8" ht="146.25" outlineLevel="4">
      <c r="A155" s="16" t="s">
        <v>149</v>
      </c>
      <c r="B155" s="11" t="s">
        <v>150</v>
      </c>
      <c r="C155" s="11"/>
      <c r="D155" s="11"/>
      <c r="E155" s="11"/>
      <c r="F155" s="12">
        <f>F156+F157</f>
        <v>10536.8</v>
      </c>
      <c r="G155" s="12">
        <f>G156+G157</f>
        <v>-811.6800000000001</v>
      </c>
      <c r="H155" s="12">
        <f>H156+H157</f>
        <v>9725.119999999999</v>
      </c>
    </row>
    <row r="156" spans="1:8" ht="67.5" outlineLevel="7">
      <c r="A156" s="13" t="s">
        <v>151</v>
      </c>
      <c r="B156" s="14" t="s">
        <v>150</v>
      </c>
      <c r="C156" s="14" t="s">
        <v>14</v>
      </c>
      <c r="D156" s="14" t="s">
        <v>152</v>
      </c>
      <c r="E156" s="14" t="s">
        <v>153</v>
      </c>
      <c r="F156" s="15">
        <v>10456.8</v>
      </c>
      <c r="G156" s="39">
        <v>-1303.95</v>
      </c>
      <c r="H156" s="39">
        <f>G156+F156</f>
        <v>9152.849999999999</v>
      </c>
    </row>
    <row r="157" spans="1:8" ht="22.5" outlineLevel="7">
      <c r="A157" s="13" t="s">
        <v>235</v>
      </c>
      <c r="B157" s="14" t="s">
        <v>150</v>
      </c>
      <c r="C157" s="14" t="s">
        <v>14</v>
      </c>
      <c r="D157" s="14" t="s">
        <v>152</v>
      </c>
      <c r="E157" s="14" t="s">
        <v>236</v>
      </c>
      <c r="F157" s="15">
        <v>80</v>
      </c>
      <c r="G157" s="39">
        <v>492.27</v>
      </c>
      <c r="H157" s="39">
        <f>G157+F157</f>
        <v>572.27</v>
      </c>
    </row>
    <row r="158" spans="1:8" ht="146.25" outlineLevel="4">
      <c r="A158" s="16" t="s">
        <v>154</v>
      </c>
      <c r="B158" s="11" t="s">
        <v>155</v>
      </c>
      <c r="C158" s="11"/>
      <c r="D158" s="11"/>
      <c r="E158" s="11"/>
      <c r="F158" s="12">
        <f>SUM(F159:F165)</f>
        <v>7650.369999999999</v>
      </c>
      <c r="G158" s="12">
        <f>SUM(G159:G165)</f>
        <v>-156.46000000000004</v>
      </c>
      <c r="H158" s="12">
        <f>SUM(H159:H165)</f>
        <v>7493.91</v>
      </c>
    </row>
    <row r="159" spans="1:8" ht="12.75" outlineLevel="7">
      <c r="A159" s="13" t="s">
        <v>126</v>
      </c>
      <c r="B159" s="14" t="s">
        <v>155</v>
      </c>
      <c r="C159" s="14" t="s">
        <v>14</v>
      </c>
      <c r="D159" s="14" t="s">
        <v>152</v>
      </c>
      <c r="E159" s="14" t="s">
        <v>128</v>
      </c>
      <c r="F159" s="15">
        <v>4600</v>
      </c>
      <c r="G159" s="39">
        <v>-210.8</v>
      </c>
      <c r="H159" s="39">
        <f aca="true" t="shared" si="3" ref="H159:H165">G159+F159</f>
        <v>4389.2</v>
      </c>
    </row>
    <row r="160" spans="1:8" ht="33.75" outlineLevel="7">
      <c r="A160" s="13" t="s">
        <v>156</v>
      </c>
      <c r="B160" s="14" t="s">
        <v>155</v>
      </c>
      <c r="C160" s="14" t="s">
        <v>14</v>
      </c>
      <c r="D160" s="14" t="s">
        <v>152</v>
      </c>
      <c r="E160" s="14" t="s">
        <v>157</v>
      </c>
      <c r="F160" s="15">
        <v>21.45</v>
      </c>
      <c r="G160" s="39">
        <v>0</v>
      </c>
      <c r="H160" s="39">
        <f t="shared" si="3"/>
        <v>21.45</v>
      </c>
    </row>
    <row r="161" spans="1:8" ht="56.25" outlineLevel="7">
      <c r="A161" s="13" t="s">
        <v>129</v>
      </c>
      <c r="B161" s="14" t="s">
        <v>155</v>
      </c>
      <c r="C161" s="14" t="s">
        <v>14</v>
      </c>
      <c r="D161" s="14" t="s">
        <v>152</v>
      </c>
      <c r="E161" s="14" t="s">
        <v>130</v>
      </c>
      <c r="F161" s="15">
        <v>1389.2</v>
      </c>
      <c r="G161" s="39">
        <v>-63.66</v>
      </c>
      <c r="H161" s="39">
        <f t="shared" si="3"/>
        <v>1325.54</v>
      </c>
    </row>
    <row r="162" spans="1:8" ht="33.75" outlineLevel="7">
      <c r="A162" s="13" t="s">
        <v>29</v>
      </c>
      <c r="B162" s="14" t="s">
        <v>155</v>
      </c>
      <c r="C162" s="14" t="s">
        <v>14</v>
      </c>
      <c r="D162" s="14" t="s">
        <v>152</v>
      </c>
      <c r="E162" s="14" t="s">
        <v>30</v>
      </c>
      <c r="F162" s="15">
        <v>240.4</v>
      </c>
      <c r="G162" s="39">
        <v>0</v>
      </c>
      <c r="H162" s="39">
        <f t="shared" si="3"/>
        <v>240.4</v>
      </c>
    </row>
    <row r="163" spans="1:8" ht="33.75" outlineLevel="7">
      <c r="A163" s="13" t="s">
        <v>31</v>
      </c>
      <c r="B163" s="14" t="s">
        <v>155</v>
      </c>
      <c r="C163" s="14" t="s">
        <v>14</v>
      </c>
      <c r="D163" s="14" t="s">
        <v>152</v>
      </c>
      <c r="E163" s="14" t="s">
        <v>32</v>
      </c>
      <c r="F163" s="15">
        <v>1396.32</v>
      </c>
      <c r="G163" s="39">
        <v>111.9</v>
      </c>
      <c r="H163" s="39">
        <f t="shared" si="3"/>
        <v>1508.22</v>
      </c>
    </row>
    <row r="164" spans="1:8" ht="12.75" outlineLevel="7">
      <c r="A164" s="13" t="s">
        <v>35</v>
      </c>
      <c r="B164" s="14" t="s">
        <v>155</v>
      </c>
      <c r="C164" s="14" t="s">
        <v>14</v>
      </c>
      <c r="D164" s="14" t="s">
        <v>152</v>
      </c>
      <c r="E164" s="14" t="s">
        <v>36</v>
      </c>
      <c r="F164" s="15">
        <v>0</v>
      </c>
      <c r="G164" s="39">
        <v>6.1</v>
      </c>
      <c r="H164" s="39">
        <f>G164+F164</f>
        <v>6.1</v>
      </c>
    </row>
    <row r="165" spans="1:8" ht="12.75" outlineLevel="7">
      <c r="A165" s="13" t="s">
        <v>66</v>
      </c>
      <c r="B165" s="14" t="s">
        <v>155</v>
      </c>
      <c r="C165" s="14" t="s">
        <v>14</v>
      </c>
      <c r="D165" s="14" t="s">
        <v>152</v>
      </c>
      <c r="E165" s="14" t="s">
        <v>67</v>
      </c>
      <c r="F165" s="15">
        <v>3</v>
      </c>
      <c r="G165" s="39">
        <v>0</v>
      </c>
      <c r="H165" s="39">
        <f t="shared" si="3"/>
        <v>3</v>
      </c>
    </row>
    <row r="166" spans="1:8" ht="146.25" outlineLevel="4">
      <c r="A166" s="16" t="s">
        <v>158</v>
      </c>
      <c r="B166" s="11" t="s">
        <v>159</v>
      </c>
      <c r="C166" s="11"/>
      <c r="D166" s="11"/>
      <c r="E166" s="11"/>
      <c r="F166" s="12">
        <f>F167</f>
        <v>896.5</v>
      </c>
      <c r="G166" s="12">
        <f>G167</f>
        <v>0</v>
      </c>
      <c r="H166" s="12">
        <f>H167</f>
        <v>896.5</v>
      </c>
    </row>
    <row r="167" spans="1:8" ht="33.75" outlineLevel="7">
      <c r="A167" s="13" t="s">
        <v>31</v>
      </c>
      <c r="B167" s="14" t="s">
        <v>159</v>
      </c>
      <c r="C167" s="14" t="s">
        <v>14</v>
      </c>
      <c r="D167" s="14" t="s">
        <v>152</v>
      </c>
      <c r="E167" s="14" t="s">
        <v>32</v>
      </c>
      <c r="F167" s="15">
        <v>896.5</v>
      </c>
      <c r="G167" s="39">
        <v>0</v>
      </c>
      <c r="H167" s="39">
        <f>G167+F167</f>
        <v>896.5</v>
      </c>
    </row>
    <row r="168" spans="1:8" ht="168.75" outlineLevel="4">
      <c r="A168" s="16" t="s">
        <v>160</v>
      </c>
      <c r="B168" s="11" t="s">
        <v>161</v>
      </c>
      <c r="C168" s="11"/>
      <c r="D168" s="11"/>
      <c r="E168" s="11"/>
      <c r="F168" s="12">
        <f>SUM(F169:F171)</f>
        <v>4719.08</v>
      </c>
      <c r="G168" s="12">
        <f>SUM(G169:G171)</f>
        <v>0.02</v>
      </c>
      <c r="H168" s="12">
        <f>SUM(H169:H171)</f>
        <v>4719.1</v>
      </c>
    </row>
    <row r="169" spans="1:8" ht="12.75" outlineLevel="7">
      <c r="A169" s="13" t="s">
        <v>126</v>
      </c>
      <c r="B169" s="14" t="s">
        <v>161</v>
      </c>
      <c r="C169" s="14" t="s">
        <v>14</v>
      </c>
      <c r="D169" s="14" t="s">
        <v>152</v>
      </c>
      <c r="E169" s="14" t="s">
        <v>128</v>
      </c>
      <c r="F169" s="15">
        <v>1621.49</v>
      </c>
      <c r="G169" s="39">
        <v>0</v>
      </c>
      <c r="H169" s="39">
        <f>G169+F169</f>
        <v>1621.49</v>
      </c>
    </row>
    <row r="170" spans="1:8" ht="56.25" outlineLevel="7">
      <c r="A170" s="13" t="s">
        <v>129</v>
      </c>
      <c r="B170" s="14" t="s">
        <v>161</v>
      </c>
      <c r="C170" s="14" t="s">
        <v>14</v>
      </c>
      <c r="D170" s="14" t="s">
        <v>152</v>
      </c>
      <c r="E170" s="14" t="s">
        <v>130</v>
      </c>
      <c r="F170" s="15">
        <v>489.69</v>
      </c>
      <c r="G170" s="39">
        <v>0.02</v>
      </c>
      <c r="H170" s="39">
        <f>G170+F170</f>
        <v>489.71</v>
      </c>
    </row>
    <row r="171" spans="1:8" ht="67.5" outlineLevel="7">
      <c r="A171" s="13" t="s">
        <v>151</v>
      </c>
      <c r="B171" s="14" t="s">
        <v>161</v>
      </c>
      <c r="C171" s="14" t="s">
        <v>14</v>
      </c>
      <c r="D171" s="14" t="s">
        <v>152</v>
      </c>
      <c r="E171" s="14" t="s">
        <v>153</v>
      </c>
      <c r="F171" s="15">
        <v>2607.9</v>
      </c>
      <c r="G171" s="39">
        <v>0</v>
      </c>
      <c r="H171" s="39">
        <f>G171+F171</f>
        <v>2607.9</v>
      </c>
    </row>
    <row r="172" spans="1:8" ht="135" outlineLevel="7">
      <c r="A172" s="41" t="s">
        <v>247</v>
      </c>
      <c r="B172" s="11" t="s">
        <v>248</v>
      </c>
      <c r="C172" s="14"/>
      <c r="D172" s="14"/>
      <c r="E172" s="14"/>
      <c r="F172" s="12">
        <f>SUM(F173:F174)</f>
        <v>0</v>
      </c>
      <c r="G172" s="12">
        <f>SUM(G173:G174)</f>
        <v>1127</v>
      </c>
      <c r="H172" s="12">
        <f>SUM(H173:H174)</f>
        <v>1127</v>
      </c>
    </row>
    <row r="173" spans="1:8" ht="12.75" outlineLevel="7">
      <c r="A173" s="13" t="s">
        <v>241</v>
      </c>
      <c r="B173" s="14" t="s">
        <v>248</v>
      </c>
      <c r="C173" s="14" t="s">
        <v>14</v>
      </c>
      <c r="D173" s="14" t="s">
        <v>152</v>
      </c>
      <c r="E173" s="14" t="s">
        <v>32</v>
      </c>
      <c r="F173" s="15">
        <v>0</v>
      </c>
      <c r="G173" s="39">
        <v>510</v>
      </c>
      <c r="H173" s="39">
        <f>G173+F173</f>
        <v>510</v>
      </c>
    </row>
    <row r="174" spans="1:8" ht="22.5" outlineLevel="7">
      <c r="A174" s="13" t="s">
        <v>235</v>
      </c>
      <c r="B174" s="14" t="s">
        <v>248</v>
      </c>
      <c r="C174" s="14" t="s">
        <v>14</v>
      </c>
      <c r="D174" s="14" t="s">
        <v>152</v>
      </c>
      <c r="E174" s="14" t="s">
        <v>236</v>
      </c>
      <c r="F174" s="15">
        <v>0</v>
      </c>
      <c r="G174" s="39">
        <v>617</v>
      </c>
      <c r="H174" s="39">
        <f>G174+F174</f>
        <v>617</v>
      </c>
    </row>
    <row r="175" spans="1:8" ht="146.25" outlineLevel="7">
      <c r="A175" s="16" t="s">
        <v>249</v>
      </c>
      <c r="B175" s="11" t="s">
        <v>250</v>
      </c>
      <c r="C175" s="14"/>
      <c r="D175" s="14"/>
      <c r="E175" s="14"/>
      <c r="F175" s="12">
        <f>SUM(F176:F178)</f>
        <v>0</v>
      </c>
      <c r="G175" s="12">
        <f>SUM(G176:G178)</f>
        <v>2359.6099999999997</v>
      </c>
      <c r="H175" s="12">
        <f>SUM(H176:H178)</f>
        <v>2359.6099999999997</v>
      </c>
    </row>
    <row r="176" spans="1:8" ht="12.75" outlineLevel="7">
      <c r="A176" s="13" t="s">
        <v>126</v>
      </c>
      <c r="B176" s="14" t="s">
        <v>250</v>
      </c>
      <c r="C176" s="14" t="s">
        <v>14</v>
      </c>
      <c r="D176" s="14" t="s">
        <v>152</v>
      </c>
      <c r="E176" s="14" t="s">
        <v>128</v>
      </c>
      <c r="F176" s="15">
        <v>0</v>
      </c>
      <c r="G176" s="39">
        <v>810.8</v>
      </c>
      <c r="H176" s="39">
        <f>G176+F176</f>
        <v>810.8</v>
      </c>
    </row>
    <row r="177" spans="1:8" ht="56.25" outlineLevel="7">
      <c r="A177" s="13" t="s">
        <v>129</v>
      </c>
      <c r="B177" s="14" t="s">
        <v>250</v>
      </c>
      <c r="C177" s="14" t="s">
        <v>14</v>
      </c>
      <c r="D177" s="14" t="s">
        <v>152</v>
      </c>
      <c r="E177" s="14" t="s">
        <v>130</v>
      </c>
      <c r="F177" s="15">
        <v>0</v>
      </c>
      <c r="G177" s="39">
        <v>244.86</v>
      </c>
      <c r="H177" s="39">
        <f>G177+F177</f>
        <v>244.86</v>
      </c>
    </row>
    <row r="178" spans="1:8" ht="67.5" outlineLevel="7">
      <c r="A178" s="13" t="s">
        <v>151</v>
      </c>
      <c r="B178" s="14" t="s">
        <v>250</v>
      </c>
      <c r="C178" s="14" t="s">
        <v>14</v>
      </c>
      <c r="D178" s="14" t="s">
        <v>152</v>
      </c>
      <c r="E178" s="14" t="s">
        <v>153</v>
      </c>
      <c r="F178" s="15">
        <v>0</v>
      </c>
      <c r="G178" s="39">
        <v>1303.95</v>
      </c>
      <c r="H178" s="39">
        <f>G178+F178</f>
        <v>1303.95</v>
      </c>
    </row>
    <row r="179" spans="1:8" ht="123.75" outlineLevel="3">
      <c r="A179" s="26" t="s">
        <v>162</v>
      </c>
      <c r="B179" s="24" t="s">
        <v>163</v>
      </c>
      <c r="C179" s="24"/>
      <c r="D179" s="24"/>
      <c r="E179" s="24"/>
      <c r="F179" s="25">
        <f>F180+F182+F184+F186+F188</f>
        <v>1708.95</v>
      </c>
      <c r="G179" s="25">
        <f>G180+G182+G184+G186+G188</f>
        <v>-32.42999999999998</v>
      </c>
      <c r="H179" s="25">
        <f>H180+H182+H184+H186+H188</f>
        <v>1676.52</v>
      </c>
    </row>
    <row r="180" spans="1:8" ht="146.25" outlineLevel="4">
      <c r="A180" s="16" t="s">
        <v>165</v>
      </c>
      <c r="B180" s="11" t="s">
        <v>166</v>
      </c>
      <c r="C180" s="11"/>
      <c r="D180" s="11"/>
      <c r="E180" s="11"/>
      <c r="F180" s="12">
        <f>F181</f>
        <v>337</v>
      </c>
      <c r="G180" s="12">
        <f>G181</f>
        <v>-139.6</v>
      </c>
      <c r="H180" s="12">
        <f>H181</f>
        <v>197.4</v>
      </c>
    </row>
    <row r="181" spans="1:8" ht="33.75" outlineLevel="7">
      <c r="A181" s="13" t="s">
        <v>31</v>
      </c>
      <c r="B181" s="14" t="s">
        <v>166</v>
      </c>
      <c r="C181" s="14" t="s">
        <v>14</v>
      </c>
      <c r="D181" s="14" t="s">
        <v>167</v>
      </c>
      <c r="E181" s="14" t="s">
        <v>32</v>
      </c>
      <c r="F181" s="15">
        <v>337</v>
      </c>
      <c r="G181" s="39">
        <v>-139.6</v>
      </c>
      <c r="H181" s="39">
        <f>G181+F181</f>
        <v>197.4</v>
      </c>
    </row>
    <row r="182" spans="1:8" ht="146.25" outlineLevel="7">
      <c r="A182" s="16" t="s">
        <v>178</v>
      </c>
      <c r="B182" s="11" t="s">
        <v>223</v>
      </c>
      <c r="C182" s="11"/>
      <c r="D182" s="11"/>
      <c r="E182" s="11"/>
      <c r="F182" s="12">
        <f>F183</f>
        <v>30</v>
      </c>
      <c r="G182" s="12">
        <f>G183</f>
        <v>-21.45</v>
      </c>
      <c r="H182" s="12">
        <f>H183</f>
        <v>8.55</v>
      </c>
    </row>
    <row r="183" spans="1:8" ht="33.75" outlineLevel="7">
      <c r="A183" s="13" t="s">
        <v>31</v>
      </c>
      <c r="B183" s="14" t="s">
        <v>223</v>
      </c>
      <c r="C183" s="14" t="s">
        <v>14</v>
      </c>
      <c r="D183" s="14" t="s">
        <v>167</v>
      </c>
      <c r="E183" s="14" t="s">
        <v>32</v>
      </c>
      <c r="F183" s="15">
        <v>30</v>
      </c>
      <c r="G183" s="39">
        <v>-21.45</v>
      </c>
      <c r="H183" s="39">
        <f>G183+F183</f>
        <v>8.55</v>
      </c>
    </row>
    <row r="184" spans="1:8" ht="146.25" outlineLevel="4">
      <c r="A184" s="16" t="s">
        <v>168</v>
      </c>
      <c r="B184" s="11" t="s">
        <v>169</v>
      </c>
      <c r="C184" s="11"/>
      <c r="D184" s="11"/>
      <c r="E184" s="11"/>
      <c r="F184" s="12">
        <f>F185</f>
        <v>376.8</v>
      </c>
      <c r="G184" s="12">
        <f>G185</f>
        <v>0</v>
      </c>
      <c r="H184" s="12">
        <f>H185</f>
        <v>376.8</v>
      </c>
    </row>
    <row r="185" spans="1:8" ht="33.75" outlineLevel="7">
      <c r="A185" s="13" t="s">
        <v>31</v>
      </c>
      <c r="B185" s="14" t="s">
        <v>169</v>
      </c>
      <c r="C185" s="14" t="s">
        <v>14</v>
      </c>
      <c r="D185" s="14" t="s">
        <v>164</v>
      </c>
      <c r="E185" s="14" t="s">
        <v>32</v>
      </c>
      <c r="F185" s="15">
        <v>376.8</v>
      </c>
      <c r="G185" s="39">
        <v>0</v>
      </c>
      <c r="H185" s="39">
        <f>G185+F185</f>
        <v>376.8</v>
      </c>
    </row>
    <row r="186" spans="1:8" ht="146.25" outlineLevel="7">
      <c r="A186" s="16" t="s">
        <v>179</v>
      </c>
      <c r="B186" s="11" t="s">
        <v>177</v>
      </c>
      <c r="C186" s="11"/>
      <c r="D186" s="11"/>
      <c r="E186" s="11"/>
      <c r="F186" s="12">
        <f>F187</f>
        <v>500</v>
      </c>
      <c r="G186" s="12">
        <f>G187</f>
        <v>0</v>
      </c>
      <c r="H186" s="12">
        <f>H187</f>
        <v>500</v>
      </c>
    </row>
    <row r="187" spans="1:8" ht="33.75" outlineLevel="7">
      <c r="A187" s="13" t="s">
        <v>31</v>
      </c>
      <c r="B187" s="14" t="s">
        <v>177</v>
      </c>
      <c r="C187" s="14" t="s">
        <v>14</v>
      </c>
      <c r="D187" s="14" t="s">
        <v>164</v>
      </c>
      <c r="E187" s="14" t="s">
        <v>32</v>
      </c>
      <c r="F187" s="15">
        <v>500</v>
      </c>
      <c r="G187" s="39">
        <v>0</v>
      </c>
      <c r="H187" s="39">
        <f>G187+F187</f>
        <v>500</v>
      </c>
    </row>
    <row r="188" spans="1:8" ht="168.75" outlineLevel="4">
      <c r="A188" s="16" t="s">
        <v>180</v>
      </c>
      <c r="B188" s="11" t="s">
        <v>212</v>
      </c>
      <c r="C188" s="11"/>
      <c r="D188" s="11"/>
      <c r="E188" s="11"/>
      <c r="F188" s="12">
        <f>F189+F190</f>
        <v>465.15000000000003</v>
      </c>
      <c r="G188" s="12">
        <f>G189+G190</f>
        <v>128.62</v>
      </c>
      <c r="H188" s="12">
        <f>H189+H190</f>
        <v>593.77</v>
      </c>
    </row>
    <row r="189" spans="1:8" ht="12.75" outlineLevel="7">
      <c r="A189" s="13" t="s">
        <v>126</v>
      </c>
      <c r="B189" s="14" t="s">
        <v>212</v>
      </c>
      <c r="C189" s="14" t="s">
        <v>14</v>
      </c>
      <c r="D189" s="14" t="s">
        <v>167</v>
      </c>
      <c r="E189" s="14" t="s">
        <v>128</v>
      </c>
      <c r="F189" s="15">
        <v>404.1</v>
      </c>
      <c r="G189" s="39">
        <v>51.9</v>
      </c>
      <c r="H189" s="39">
        <f>G189+F189</f>
        <v>456</v>
      </c>
    </row>
    <row r="190" spans="1:8" ht="56.25" outlineLevel="7">
      <c r="A190" s="13" t="s">
        <v>129</v>
      </c>
      <c r="B190" s="14" t="s">
        <v>212</v>
      </c>
      <c r="C190" s="14" t="s">
        <v>14</v>
      </c>
      <c r="D190" s="14" t="s">
        <v>167</v>
      </c>
      <c r="E190" s="14" t="s">
        <v>130</v>
      </c>
      <c r="F190" s="15">
        <v>61.05</v>
      </c>
      <c r="G190" s="39">
        <v>76.72</v>
      </c>
      <c r="H190" s="39">
        <f>G190+F190</f>
        <v>137.76999999999998</v>
      </c>
    </row>
    <row r="191" spans="1:8" ht="90" outlineLevel="7">
      <c r="A191" s="26" t="s">
        <v>181</v>
      </c>
      <c r="B191" s="24" t="s">
        <v>213</v>
      </c>
      <c r="C191" s="24"/>
      <c r="D191" s="24"/>
      <c r="E191" s="24"/>
      <c r="F191" s="25">
        <f>F192+F194+F198+F200+F202+F204+F206+F196+F208+F210</f>
        <v>35773.1</v>
      </c>
      <c r="G191" s="25">
        <f>G192+G194+G198+G200+G202+G204+G206+G196+G208+G210</f>
        <v>6280</v>
      </c>
      <c r="H191" s="25">
        <f>H192+H194+H198+H200+H202+H204+H206+H196+H208+H210</f>
        <v>42053.1</v>
      </c>
    </row>
    <row r="192" spans="1:8" ht="123.75" outlineLevel="4">
      <c r="A192" s="16" t="s">
        <v>182</v>
      </c>
      <c r="B192" s="11" t="s">
        <v>214</v>
      </c>
      <c r="C192" s="11"/>
      <c r="D192" s="11"/>
      <c r="E192" s="11"/>
      <c r="F192" s="12">
        <f>F193</f>
        <v>21373.1</v>
      </c>
      <c r="G192" s="12">
        <f>G193</f>
        <v>-250</v>
      </c>
      <c r="H192" s="12">
        <f>H193</f>
        <v>21123.1</v>
      </c>
    </row>
    <row r="193" spans="1:8" ht="33.75" outlineLevel="7">
      <c r="A193" s="13" t="s">
        <v>31</v>
      </c>
      <c r="B193" s="14" t="s">
        <v>214</v>
      </c>
      <c r="C193" s="14" t="s">
        <v>14</v>
      </c>
      <c r="D193" s="14" t="s">
        <v>138</v>
      </c>
      <c r="E193" s="14" t="s">
        <v>32</v>
      </c>
      <c r="F193" s="15">
        <v>21373.1</v>
      </c>
      <c r="G193" s="39">
        <v>-250</v>
      </c>
      <c r="H193" s="39">
        <f>G193+F193</f>
        <v>21123.1</v>
      </c>
    </row>
    <row r="194" spans="1:8" ht="123.75" outlineLevel="4">
      <c r="A194" s="16" t="s">
        <v>183</v>
      </c>
      <c r="B194" s="11" t="s">
        <v>215</v>
      </c>
      <c r="C194" s="11"/>
      <c r="D194" s="11"/>
      <c r="E194" s="11"/>
      <c r="F194" s="12">
        <f>F195</f>
        <v>300</v>
      </c>
      <c r="G194" s="12">
        <f>G195</f>
        <v>0</v>
      </c>
      <c r="H194" s="12">
        <f>H195</f>
        <v>300</v>
      </c>
    </row>
    <row r="195" spans="1:8" ht="33.75" outlineLevel="7">
      <c r="A195" s="13" t="s">
        <v>31</v>
      </c>
      <c r="B195" s="14" t="s">
        <v>215</v>
      </c>
      <c r="C195" s="14" t="s">
        <v>14</v>
      </c>
      <c r="D195" s="14" t="s">
        <v>138</v>
      </c>
      <c r="E195" s="14" t="s">
        <v>32</v>
      </c>
      <c r="F195" s="15">
        <v>300</v>
      </c>
      <c r="G195" s="39">
        <v>0</v>
      </c>
      <c r="H195" s="39">
        <f>G195+F195</f>
        <v>300</v>
      </c>
    </row>
    <row r="196" spans="1:8" ht="123.75" outlineLevel="4">
      <c r="A196" s="16" t="s">
        <v>184</v>
      </c>
      <c r="B196" s="11" t="s">
        <v>216</v>
      </c>
      <c r="C196" s="11"/>
      <c r="D196" s="11"/>
      <c r="E196" s="11"/>
      <c r="F196" s="12">
        <f>F197</f>
        <v>10600</v>
      </c>
      <c r="G196" s="12">
        <f>G197</f>
        <v>-18.58</v>
      </c>
      <c r="H196" s="12">
        <f>H197</f>
        <v>10581.42</v>
      </c>
    </row>
    <row r="197" spans="1:8" ht="33.75" outlineLevel="7">
      <c r="A197" s="13" t="s">
        <v>31</v>
      </c>
      <c r="B197" s="14" t="s">
        <v>216</v>
      </c>
      <c r="C197" s="14" t="s">
        <v>14</v>
      </c>
      <c r="D197" s="14" t="s">
        <v>138</v>
      </c>
      <c r="E197" s="14" t="s">
        <v>32</v>
      </c>
      <c r="F197" s="15">
        <v>10600</v>
      </c>
      <c r="G197" s="39">
        <v>-18.58</v>
      </c>
      <c r="H197" s="39">
        <f>G197+F197</f>
        <v>10581.42</v>
      </c>
    </row>
    <row r="198" spans="1:8" ht="135" outlineLevel="4">
      <c r="A198" s="16" t="s">
        <v>185</v>
      </c>
      <c r="B198" s="11" t="s">
        <v>217</v>
      </c>
      <c r="C198" s="11"/>
      <c r="D198" s="11"/>
      <c r="E198" s="11"/>
      <c r="F198" s="12">
        <f>F199</f>
        <v>2450</v>
      </c>
      <c r="G198" s="12">
        <f>G199</f>
        <v>0</v>
      </c>
      <c r="H198" s="12">
        <f>H199</f>
        <v>2450</v>
      </c>
    </row>
    <row r="199" spans="1:8" ht="33.75" outlineLevel="7">
      <c r="A199" s="13" t="s">
        <v>31</v>
      </c>
      <c r="B199" s="14" t="s">
        <v>217</v>
      </c>
      <c r="C199" s="14" t="s">
        <v>14</v>
      </c>
      <c r="D199" s="14" t="s">
        <v>138</v>
      </c>
      <c r="E199" s="14" t="s">
        <v>32</v>
      </c>
      <c r="F199" s="15">
        <v>2450</v>
      </c>
      <c r="G199" s="39">
        <v>0</v>
      </c>
      <c r="H199" s="39">
        <f>G199+F199</f>
        <v>2450</v>
      </c>
    </row>
    <row r="200" spans="1:8" ht="112.5" outlineLevel="4">
      <c r="A200" s="16" t="s">
        <v>224</v>
      </c>
      <c r="B200" s="11" t="s">
        <v>225</v>
      </c>
      <c r="C200" s="11"/>
      <c r="D200" s="11"/>
      <c r="E200" s="11"/>
      <c r="F200" s="12">
        <f>F201</f>
        <v>50</v>
      </c>
      <c r="G200" s="12">
        <f>G201</f>
        <v>18.58</v>
      </c>
      <c r="H200" s="12">
        <f>H201</f>
        <v>68.58</v>
      </c>
    </row>
    <row r="201" spans="1:8" ht="33.75" outlineLevel="7">
      <c r="A201" s="13" t="s">
        <v>31</v>
      </c>
      <c r="B201" s="14" t="s">
        <v>225</v>
      </c>
      <c r="C201" s="14" t="s">
        <v>14</v>
      </c>
      <c r="D201" s="14" t="s">
        <v>138</v>
      </c>
      <c r="E201" s="14" t="s">
        <v>32</v>
      </c>
      <c r="F201" s="15">
        <v>50</v>
      </c>
      <c r="G201" s="39">
        <v>18.58</v>
      </c>
      <c r="H201" s="39">
        <f>G201+F201</f>
        <v>68.58</v>
      </c>
    </row>
    <row r="202" spans="1:8" ht="142.5" customHeight="1">
      <c r="A202" s="16" t="s">
        <v>208</v>
      </c>
      <c r="B202" s="11" t="s">
        <v>226</v>
      </c>
      <c r="C202" s="11"/>
      <c r="D202" s="11"/>
      <c r="E202" s="11"/>
      <c r="F202" s="12">
        <f>F203</f>
        <v>500</v>
      </c>
      <c r="G202" s="12">
        <f>G203</f>
        <v>-500</v>
      </c>
      <c r="H202" s="12">
        <f>H203</f>
        <v>0</v>
      </c>
    </row>
    <row r="203" spans="1:8" ht="42" customHeight="1">
      <c r="A203" s="13" t="s">
        <v>31</v>
      </c>
      <c r="B203" s="14" t="s">
        <v>226</v>
      </c>
      <c r="C203" s="14" t="s">
        <v>172</v>
      </c>
      <c r="D203" s="14" t="s">
        <v>138</v>
      </c>
      <c r="E203" s="14" t="s">
        <v>32</v>
      </c>
      <c r="F203" s="15">
        <v>500</v>
      </c>
      <c r="G203" s="39">
        <v>-500</v>
      </c>
      <c r="H203" s="39">
        <f>G203+F203</f>
        <v>0</v>
      </c>
    </row>
    <row r="204" spans="1:8" ht="182.25" customHeight="1">
      <c r="A204" s="16" t="s">
        <v>207</v>
      </c>
      <c r="B204" s="11" t="s">
        <v>218</v>
      </c>
      <c r="C204" s="11"/>
      <c r="D204" s="11"/>
      <c r="E204" s="11"/>
      <c r="F204" s="12">
        <f>F205</f>
        <v>100</v>
      </c>
      <c r="G204" s="12">
        <f>G205</f>
        <v>0</v>
      </c>
      <c r="H204" s="12">
        <f>H205</f>
        <v>100</v>
      </c>
    </row>
    <row r="205" spans="1:8" ht="48" customHeight="1">
      <c r="A205" s="13" t="s">
        <v>31</v>
      </c>
      <c r="B205" s="14" t="s">
        <v>218</v>
      </c>
      <c r="C205" s="14" t="s">
        <v>172</v>
      </c>
      <c r="D205" s="14" t="s">
        <v>138</v>
      </c>
      <c r="E205" s="14" t="s">
        <v>32</v>
      </c>
      <c r="F205" s="15">
        <v>100</v>
      </c>
      <c r="G205" s="39">
        <v>0</v>
      </c>
      <c r="H205" s="39">
        <f>G205+F205</f>
        <v>100</v>
      </c>
    </row>
    <row r="206" spans="1:8" ht="138.75" customHeight="1">
      <c r="A206" s="16" t="s">
        <v>186</v>
      </c>
      <c r="B206" s="11" t="s">
        <v>219</v>
      </c>
      <c r="C206" s="11"/>
      <c r="D206" s="11"/>
      <c r="E206" s="11"/>
      <c r="F206" s="12">
        <f>F207</f>
        <v>400</v>
      </c>
      <c r="G206" s="12">
        <f>G207</f>
        <v>-71.18</v>
      </c>
      <c r="H206" s="12">
        <f>H207</f>
        <v>328.82</v>
      </c>
    </row>
    <row r="207" spans="1:8" ht="42.75" customHeight="1">
      <c r="A207" s="13" t="s">
        <v>31</v>
      </c>
      <c r="B207" s="14" t="s">
        <v>219</v>
      </c>
      <c r="C207" s="14" t="s">
        <v>172</v>
      </c>
      <c r="D207" s="14" t="s">
        <v>138</v>
      </c>
      <c r="E207" s="14" t="s">
        <v>32</v>
      </c>
      <c r="F207" s="15">
        <v>400</v>
      </c>
      <c r="G207" s="39">
        <v>-71.18</v>
      </c>
      <c r="H207" s="39">
        <f>G207+F207</f>
        <v>328.82</v>
      </c>
    </row>
    <row r="208" spans="1:8" ht="133.5" customHeight="1">
      <c r="A208" s="16" t="s">
        <v>243</v>
      </c>
      <c r="B208" s="11" t="s">
        <v>245</v>
      </c>
      <c r="C208" s="14"/>
      <c r="D208" s="14"/>
      <c r="E208" s="14"/>
      <c r="F208" s="12">
        <f>F209</f>
        <v>0</v>
      </c>
      <c r="G208" s="12">
        <f>G209</f>
        <v>530</v>
      </c>
      <c r="H208" s="12">
        <f>H209</f>
        <v>530</v>
      </c>
    </row>
    <row r="209" spans="1:8" ht="25.5" customHeight="1">
      <c r="A209" s="13" t="s">
        <v>241</v>
      </c>
      <c r="B209" s="14" t="s">
        <v>245</v>
      </c>
      <c r="C209" s="14" t="s">
        <v>172</v>
      </c>
      <c r="D209" s="14" t="s">
        <v>138</v>
      </c>
      <c r="E209" s="14" t="s">
        <v>32</v>
      </c>
      <c r="F209" s="15">
        <v>0</v>
      </c>
      <c r="G209" s="39">
        <v>530</v>
      </c>
      <c r="H209" s="39">
        <f>G209+F209</f>
        <v>530</v>
      </c>
    </row>
    <row r="210" spans="1:8" ht="126" customHeight="1">
      <c r="A210" s="16" t="s">
        <v>244</v>
      </c>
      <c r="B210" s="11" t="s">
        <v>246</v>
      </c>
      <c r="C210" s="14"/>
      <c r="D210" s="14"/>
      <c r="E210" s="14"/>
      <c r="F210" s="12">
        <f>F211</f>
        <v>0</v>
      </c>
      <c r="G210" s="12">
        <f>G211</f>
        <v>6571.18</v>
      </c>
      <c r="H210" s="12">
        <f>H211</f>
        <v>6571.18</v>
      </c>
    </row>
    <row r="211" spans="1:8" ht="27" customHeight="1">
      <c r="A211" s="13" t="s">
        <v>241</v>
      </c>
      <c r="B211" s="14" t="s">
        <v>246</v>
      </c>
      <c r="C211" s="14" t="s">
        <v>172</v>
      </c>
      <c r="D211" s="14" t="s">
        <v>138</v>
      </c>
      <c r="E211" s="14" t="s">
        <v>32</v>
      </c>
      <c r="F211" s="15">
        <v>0</v>
      </c>
      <c r="G211" s="39">
        <v>6571.18</v>
      </c>
      <c r="H211" s="39">
        <f>G211+F211</f>
        <v>6571.18</v>
      </c>
    </row>
  </sheetData>
  <sheetProtection/>
  <mergeCells count="9">
    <mergeCell ref="A4:H4"/>
    <mergeCell ref="A5:H5"/>
    <mergeCell ref="A7:H7"/>
    <mergeCell ref="A1:F1"/>
    <mergeCell ref="A6:G6"/>
    <mergeCell ref="A8:F8"/>
    <mergeCell ref="A9:F9"/>
    <mergeCell ref="F2:H2"/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Владелец</cp:lastModifiedBy>
  <cp:lastPrinted>2018-06-07T07:50:38Z</cp:lastPrinted>
  <dcterms:created xsi:type="dcterms:W3CDTF">2017-10-07T11:31:20Z</dcterms:created>
  <dcterms:modified xsi:type="dcterms:W3CDTF">2018-06-07T07:50:41Z</dcterms:modified>
  <cp:category/>
  <cp:version/>
  <cp:contentType/>
  <cp:contentStatus/>
</cp:coreProperties>
</file>