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ля КФ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<sst xmlns="http://schemas.openxmlformats.org/spreadsheetml/2006/main" count="90" uniqueCount="87">
  <si>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</si>
  <si>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</si>
  <si>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</si>
  <si>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</si>
  <si>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</si>
  <si>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</si>
  <si>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</si>
  <si>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</si>
  <si>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</si>
  <si>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</si>
  <si>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</si>
  <si>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</si>
  <si>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</si>
  <si>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</si>
  <si>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</si>
  <si>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</si>
  <si>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</si>
  <si>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</si>
  <si>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</si>
  <si>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</si>
  <si>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</si>
  <si>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Приложение № 2 к решению Совета депутатов</t>
  </si>
  <si>
    <t>1 01 02000 10 0000 110</t>
  </si>
  <si>
    <t>1 06 01000 10 0000 110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</si>
  <si>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</si>
  <si>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</si>
  <si>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</si>
  <si>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</si>
  <si>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</si>
  <si>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</si>
  <si>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Субвенции на выполнение полномочий в сфере земельных отношений из бюджета ГМР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</si>
  <si>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</si>
  <si>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</si>
  <si>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</si>
  <si>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</si>
  <si>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 xml:space="preserve">1 06 06000 10 0000 110   </t>
  </si>
  <si>
    <t>Налоги на совокупный доход</t>
  </si>
  <si>
    <t>Единый сельскохозяйственный налог</t>
  </si>
  <si>
    <t>1 05 00000 00 0000 000</t>
  </si>
  <si>
    <t>1 05 03000 10 0000 110</t>
  </si>
  <si>
    <t>Иные межбюджетные трансферты</t>
  </si>
  <si>
    <t>Штрафы, санкции,возмещение ущерба</t>
  </si>
  <si>
    <t>1 01 03000 10 0000 110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</si>
  <si>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</si>
  <si>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</si>
  <si>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</si>
  <si>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</si>
  <si>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>Прогнозируемые поступления доходов в бюджет Вырицкого городского поселения на 2016 г.</t>
  </si>
  <si>
    <t>Сумма на 2016г.       (тыс.руб.)</t>
  </si>
  <si>
    <t xml:space="preserve"> </t>
  </si>
  <si>
    <t>Дотации бюджетам поселений на выравнивание бюджетной обеспеченности (областной бюджет)</t>
  </si>
  <si>
    <t>Дотации бюджетам поселений на выравнивание бюджетной обеспеченности (районный бюджет)</t>
  </si>
  <si>
    <t>Изменения (тыс.руб)</t>
  </si>
  <si>
    <t>1 11 05000 13 0000 120</t>
  </si>
  <si>
    <t>1 11 05010 13 0000 120</t>
  </si>
  <si>
    <t>1 11 05035 13 0000 120</t>
  </si>
  <si>
    <t>1 11 09045 13 0111 120</t>
  </si>
  <si>
    <t>1 13 01995 13 0535 130</t>
  </si>
  <si>
    <t>1 14 06013 13 0000 430</t>
  </si>
  <si>
    <t>1 16 90050 13 0000 140</t>
  </si>
  <si>
    <t xml:space="preserve">2 02 01001 13 0000 151 </t>
  </si>
  <si>
    <t>2 02 01014 13 0000 151</t>
  </si>
  <si>
    <t>2 02 03015 13 0000 151</t>
  </si>
  <si>
    <t>2 02 03024 13 0000 151</t>
  </si>
  <si>
    <t>2 02 04999 13 0000 151</t>
  </si>
  <si>
    <t>Сумма на 2016 год</t>
  </si>
  <si>
    <t>Доходная часть бюджета на 2016 год Вырицкое городское поселение</t>
  </si>
  <si>
    <t>Основание: Решение Совета депутатов Вырицкого городского поселения №105 от 23.12.2015г.</t>
  </si>
  <si>
    <t>Наименование</t>
  </si>
  <si>
    <t>Гл. администратор</t>
  </si>
  <si>
    <t>КВД</t>
  </si>
  <si>
    <t>КОСГУ</t>
  </si>
  <si>
    <t>Бюджетные назначения на 2016 год (руб.)</t>
  </si>
  <si>
    <t>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</si>
  <si>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</si>
  <si>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</si>
  <si>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</si>
  <si>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</si>
  <si>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</si>
  <si>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% исполнения</t>
  </si>
  <si>
    <t>Исполнено в  1 кв. 2016г.  (тыс.руб.)</t>
  </si>
  <si>
    <t>1 17 00000 00 0000 000</t>
  </si>
  <si>
    <t xml:space="preserve">Прочие неналоговые доходы </t>
  </si>
  <si>
    <t>1 17 01050 13 0000 180</t>
  </si>
  <si>
    <t>Невыясненные поступления, зачисляемые в бюджеты городских поселений</t>
  </si>
  <si>
    <t>ПРОЕКТ</t>
  </si>
  <si>
    <t>№155 от 25 мая  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</si>
</sst>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right" vertical="distributed"/>
    </xf>
    <xf numFmtId="0" fontId="1" fillId="0" borderId="10" xfId="0" applyFont="1" applyBorder="1" applyAlignment="1">
      <alignment horizontal="right" vertical="distributed"/>
    </xf>
    <xf numFmtId="0" fontId="0" fillId="0" borderId="0" xfId="0" applyAlignment="1">
      <alignment/>
    </xf>
    <xf numFmtId="172" fontId="1" fillId="0" borderId="10" xfId="0" applyNumberFormat="1" applyFont="1" applyBorder="1" applyAlignment="1">
      <alignment horizontal="right" vertical="distributed"/>
    </xf>
    <xf numFmtId="172" fontId="2" fillId="0" borderId="10" xfId="0" applyNumberFormat="1" applyFont="1" applyBorder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NumberFormat="1" applyFont="1" applyBorder="1" applyAlignment="1">
      <alignment horizontal="left" vertical="distributed" wrapText="1"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6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18.421875" style="0" customWidth="1"/>
    <col min="4" max="4" width="24.8515625" style="0" customWidth="1"/>
    <col min="6" max="6" width="14.7109375" style="0" customWidth="1"/>
  </cols>
  <sheetData>
    <row r="2" ht="15">
      <c r="B2" s="15" t="s">
        <v>66</v>
      </c>
    </row>
    <row r="4" ht="12.75">
      <c r="B4" s="16" t="s">
        <v>67</v>
      </c>
    </row>
    <row r="6" spans="2:6" ht="38.25">
      <c r="B6" s="19" t="s">
        <v>68</v>
      </c>
      <c r="C6" s="20" t="s">
        <v>69</v>
      </c>
      <c r="D6" s="20" t="s">
        <v>70</v>
      </c>
      <c r="E6" s="20" t="s">
        <v>71</v>
      </c>
      <c r="F6" s="20" t="s">
        <v>72</v>
      </c>
    </row>
    <row r="7" spans="2:6" ht="12.75">
      <c r="B7" s="18"/>
      <c r="C7" s="17"/>
      <c r="D7" s="17"/>
      <c r="E7" s="17"/>
      <c r="F7" s="17"/>
    </row>
    <row r="8" spans="2:6" ht="12.75">
      <c r="B8" s="18"/>
      <c r="C8" s="17"/>
      <c r="D8" s="17"/>
      <c r="E8" s="17"/>
      <c r="F8" s="17"/>
    </row>
    <row r="9" spans="2:6" ht="12.75">
      <c r="B9" s="18"/>
      <c r="C9" s="17"/>
      <c r="D9" s="17"/>
      <c r="E9" s="17"/>
      <c r="F9" s="17"/>
    </row>
    <row r="10" spans="2:6" ht="12.75">
      <c r="B10" s="18"/>
      <c r="C10" s="17"/>
      <c r="D10" s="17"/>
      <c r="E10" s="17"/>
      <c r="F10" s="17"/>
    </row>
    <row r="11" spans="2:6" ht="12.75">
      <c r="B11" s="18"/>
      <c r="C11" s="17"/>
      <c r="D11" s="17"/>
      <c r="E11" s="17"/>
      <c r="F11" s="17"/>
    </row>
    <row r="12" spans="2:6" ht="12.75">
      <c r="B12" s="18"/>
      <c r="C12" s="17"/>
      <c r="D12" s="17"/>
      <c r="E12" s="17"/>
      <c r="F12" s="17"/>
    </row>
    <row r="13" spans="2:6" ht="12.75">
      <c r="B13" s="18"/>
      <c r="C13" s="17"/>
      <c r="D13" s="17"/>
      <c r="E13" s="17"/>
      <c r="F13" s="17"/>
    </row>
    <row r="14" spans="2:6" ht="12.75">
      <c r="B14" s="18"/>
      <c r="C14" s="17"/>
      <c r="D14" s="17"/>
      <c r="E14" s="17"/>
      <c r="F14" s="17"/>
    </row>
    <row r="15" spans="2:6" ht="12.75">
      <c r="B15" s="18"/>
      <c r="C15" s="17"/>
      <c r="D15" s="17"/>
      <c r="E15" s="17"/>
      <c r="F15" s="17"/>
    </row>
    <row r="16" spans="2:6" ht="12.75">
      <c r="B16" s="18"/>
      <c r="C16" s="17"/>
      <c r="D16" s="17"/>
      <c r="E16" s="17"/>
      <c r="F16" s="17"/>
    </row>
    <row r="17" spans="2:6" ht="12.75">
      <c r="B17" s="18"/>
      <c r="C17" s="17"/>
      <c r="D17" s="17"/>
      <c r="E17" s="17"/>
      <c r="F17" s="17"/>
    </row>
    <row r="18" spans="2:6" ht="12.75">
      <c r="B18" s="18"/>
      <c r="C18" s="17"/>
      <c r="D18" s="17"/>
      <c r="E18" s="17"/>
      <c r="F18" s="17"/>
    </row>
    <row r="19" spans="2:6" ht="12.75">
      <c r="B19" s="18"/>
      <c r="C19" s="17"/>
      <c r="D19" s="17"/>
      <c r="E19" s="17"/>
      <c r="F19" s="17"/>
    </row>
    <row r="20" spans="2:6" ht="12.75">
      <c r="B20" s="18"/>
      <c r="C20" s="17"/>
      <c r="D20" s="17"/>
      <c r="E20" s="17"/>
      <c r="F20" s="17"/>
    </row>
    <row r="21" spans="2:6" ht="12.75">
      <c r="B21" s="18"/>
      <c r="C21" s="17"/>
      <c r="D21" s="17"/>
      <c r="E21" s="17"/>
      <c r="F21" s="17"/>
    </row>
    <row r="22" spans="2:6" ht="12.75">
      <c r="B22" s="18"/>
      <c r="C22" s="17"/>
      <c r="D22" s="17"/>
      <c r="E22" s="17"/>
      <c r="F22" s="17"/>
    </row>
    <row r="23" spans="2:6" ht="12.75">
      <c r="B23" s="18"/>
      <c r="C23" s="17"/>
      <c r="D23" s="17"/>
      <c r="E23" s="17"/>
      <c r="F23" s="17"/>
    </row>
    <row r="24" spans="2:6" ht="12.75">
      <c r="B24" s="18"/>
      <c r="C24" s="17"/>
      <c r="D24" s="17"/>
      <c r="E24" s="17"/>
      <c r="F24" s="17"/>
    </row>
    <row r="25" spans="2:6" ht="12.75">
      <c r="B25" s="18"/>
      <c r="C25" s="17"/>
      <c r="D25" s="17"/>
      <c r="E25" s="17"/>
      <c r="F25" s="17"/>
    </row>
    <row r="26" spans="2:6" ht="12.75">
      <c r="B26" s="18"/>
      <c r="C26" s="17"/>
      <c r="D26" s="17"/>
      <c r="E26" s="17"/>
      <c r="F26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6.57421875" style="1" customWidth="1"/>
    <col min="3" max="3" width="0.13671875" style="1" hidden="1" customWidth="1"/>
    <col min="4" max="4" width="12.8515625" style="1" hidden="1" customWidth="1"/>
    <col min="5" max="6" width="11.7109375" style="1" customWidth="1"/>
    <col min="7" max="16384" width="9.140625" style="1" customWidth="1"/>
  </cols>
  <sheetData>
    <row r="1" ht="12.75">
      <c r="G1" s="1" t="s">
        <v>85</v>
      </c>
    </row>
    <row r="2" spans="2:7" ht="12.75">
      <c r="B2" s="32" t="s">
        <v>21</v>
      </c>
      <c r="C2" s="32"/>
      <c r="D2" s="33"/>
      <c r="E2" s="33"/>
      <c r="F2" s="34"/>
      <c r="G2" s="34"/>
    </row>
    <row r="3" spans="1:7" ht="12.75">
      <c r="A3" s="2"/>
      <c r="B3" s="32" t="s">
        <v>32</v>
      </c>
      <c r="C3" s="32"/>
      <c r="D3" s="34"/>
      <c r="E3" s="34"/>
      <c r="F3" s="34"/>
      <c r="G3" s="34"/>
    </row>
    <row r="4" spans="2:7" ht="12.75">
      <c r="B4" s="35" t="s">
        <v>86</v>
      </c>
      <c r="C4" s="35"/>
      <c r="D4" s="34"/>
      <c r="E4" s="34"/>
      <c r="F4" s="34"/>
      <c r="G4" s="34"/>
    </row>
    <row r="5" spans="2:5" ht="12.75">
      <c r="B5" s="2"/>
      <c r="C5" s="2"/>
      <c r="D5" s="2"/>
      <c r="E5" s="11"/>
    </row>
    <row r="7" ht="2.25" customHeight="1"/>
    <row r="8" spans="1:4" ht="12.75">
      <c r="A8" s="31" t="s">
        <v>47</v>
      </c>
      <c r="B8" s="31"/>
      <c r="C8" s="31"/>
      <c r="D8" s="14"/>
    </row>
    <row r="9" spans="1:7" ht="55.5" customHeight="1">
      <c r="A9" s="8" t="s">
        <v>0</v>
      </c>
      <c r="B9" s="8" t="s">
        <v>25</v>
      </c>
      <c r="C9" s="8" t="s">
        <v>48</v>
      </c>
      <c r="D9" s="8" t="s">
        <v>52</v>
      </c>
      <c r="E9" s="29" t="s">
        <v>65</v>
      </c>
      <c r="F9" s="29" t="s">
        <v>80</v>
      </c>
      <c r="G9" s="30" t="s">
        <v>79</v>
      </c>
    </row>
    <row r="10" spans="1:7" ht="15.75" customHeight="1">
      <c r="A10" s="3" t="s">
        <v>1</v>
      </c>
      <c r="B10" s="7" t="s">
        <v>26</v>
      </c>
      <c r="C10" s="9" t="e">
        <f>C11+C14+C16</f>
        <v>#REF!</v>
      </c>
      <c r="D10" s="9">
        <f>D12+D17+D18</f>
        <v>7158.1</v>
      </c>
      <c r="E10" s="25">
        <f>E11+E14+E16</f>
        <v>70496.7</v>
      </c>
      <c r="F10" s="25">
        <f>F11+F14+F16</f>
        <v>11909.3</v>
      </c>
      <c r="G10" s="26">
        <f>F10/E10*100</f>
        <v>16.89341486906479</v>
      </c>
    </row>
    <row r="11" spans="1:7" ht="15.75" customHeight="1">
      <c r="A11" s="3" t="s">
        <v>2</v>
      </c>
      <c r="B11" s="3" t="s">
        <v>3</v>
      </c>
      <c r="C11" s="9">
        <f>SUM(C12+C13)</f>
        <v>20870.6</v>
      </c>
      <c r="D11" s="9"/>
      <c r="E11" s="25">
        <f>SUM(E12+E13)</f>
        <v>21211.6</v>
      </c>
      <c r="F11" s="25">
        <f>SUM(F12+F13)</f>
        <v>5335.8</v>
      </c>
      <c r="G11" s="26">
        <f aca="true" t="shared" si="0" ref="G11:G45">F11/E11*100</f>
        <v>25.15510381112222</v>
      </c>
    </row>
    <row r="12" spans="1:7" ht="15.75" customHeight="1">
      <c r="A12" s="8" t="s">
        <v>22</v>
      </c>
      <c r="B12" s="4" t="s">
        <v>4</v>
      </c>
      <c r="C12" s="10">
        <v>10592</v>
      </c>
      <c r="D12" s="10">
        <v>341</v>
      </c>
      <c r="E12" s="27">
        <v>10933</v>
      </c>
      <c r="F12" s="27">
        <v>2718.4</v>
      </c>
      <c r="G12" s="28">
        <f t="shared" si="0"/>
        <v>24.86417268819171</v>
      </c>
    </row>
    <row r="13" spans="1:7" ht="15.75" customHeight="1">
      <c r="A13" s="8" t="s">
        <v>42</v>
      </c>
      <c r="B13" s="4" t="s">
        <v>43</v>
      </c>
      <c r="C13" s="10">
        <v>10278.6</v>
      </c>
      <c r="D13" s="10"/>
      <c r="E13" s="27">
        <v>10278.6</v>
      </c>
      <c r="F13" s="27">
        <v>2617.4</v>
      </c>
      <c r="G13" s="28">
        <f t="shared" si="0"/>
        <v>25.464557430000195</v>
      </c>
    </row>
    <row r="14" spans="1:7" ht="15.75" customHeight="1">
      <c r="A14" s="3" t="s">
        <v>38</v>
      </c>
      <c r="B14" s="3" t="s">
        <v>36</v>
      </c>
      <c r="C14" s="9">
        <f>C15</f>
        <v>281.1</v>
      </c>
      <c r="D14" s="9"/>
      <c r="E14" s="25">
        <f>E15</f>
        <v>281.1</v>
      </c>
      <c r="F14" s="25">
        <f>F15</f>
        <v>0</v>
      </c>
      <c r="G14" s="28">
        <f t="shared" si="0"/>
        <v>0</v>
      </c>
    </row>
    <row r="15" spans="1:7" ht="14.25" customHeight="1">
      <c r="A15" s="8" t="s">
        <v>39</v>
      </c>
      <c r="B15" s="4" t="s">
        <v>37</v>
      </c>
      <c r="C15" s="10">
        <v>281.1</v>
      </c>
      <c r="D15" s="10"/>
      <c r="E15" s="27">
        <v>281.1</v>
      </c>
      <c r="F15" s="27">
        <v>0</v>
      </c>
      <c r="G15" s="28">
        <f t="shared" si="0"/>
        <v>0</v>
      </c>
    </row>
    <row r="16" spans="1:7" ht="15" customHeight="1">
      <c r="A16" s="3" t="s">
        <v>5</v>
      </c>
      <c r="B16" s="3" t="s">
        <v>6</v>
      </c>
      <c r="C16" s="9" t="e">
        <f>C17+#REF!+C18</f>
        <v>#REF!</v>
      </c>
      <c r="D16" s="9"/>
      <c r="E16" s="25">
        <f>E17+E18</f>
        <v>49004</v>
      </c>
      <c r="F16" s="25">
        <f>F17+F18</f>
        <v>6573.5</v>
      </c>
      <c r="G16" s="26">
        <f t="shared" si="0"/>
        <v>13.414211084809402</v>
      </c>
    </row>
    <row r="17" spans="1:7" ht="13.5" customHeight="1">
      <c r="A17" s="8" t="s">
        <v>23</v>
      </c>
      <c r="B17" s="4" t="s">
        <v>7</v>
      </c>
      <c r="C17" s="10">
        <v>4650</v>
      </c>
      <c r="D17" s="10">
        <v>178</v>
      </c>
      <c r="E17" s="27">
        <v>4828</v>
      </c>
      <c r="F17" s="27">
        <v>92</v>
      </c>
      <c r="G17" s="28">
        <f t="shared" si="0"/>
        <v>1.9055509527754766</v>
      </c>
    </row>
    <row r="18" spans="1:7" ht="13.5" customHeight="1">
      <c r="A18" s="8" t="s">
        <v>35</v>
      </c>
      <c r="B18" s="4" t="s">
        <v>8</v>
      </c>
      <c r="C18" s="10">
        <v>37536.9</v>
      </c>
      <c r="D18" s="10">
        <v>6639.1</v>
      </c>
      <c r="E18" s="27">
        <v>44176</v>
      </c>
      <c r="F18" s="27">
        <v>6481.5</v>
      </c>
      <c r="G18" s="28">
        <f t="shared" si="0"/>
        <v>14.671993842810577</v>
      </c>
    </row>
    <row r="19" spans="1:7" ht="11.25" customHeight="1">
      <c r="A19" s="3"/>
      <c r="B19" s="7" t="s">
        <v>27</v>
      </c>
      <c r="C19" s="13">
        <f>C20+C27+C29+C32</f>
        <v>23160</v>
      </c>
      <c r="D19" s="13"/>
      <c r="E19" s="26">
        <f>E20+E27+E29+E32</f>
        <v>23160</v>
      </c>
      <c r="F19" s="26">
        <f>F20+F27+F29+F32</f>
        <v>2697.4300000000003</v>
      </c>
      <c r="G19" s="26">
        <f t="shared" si="0"/>
        <v>11.646934369602764</v>
      </c>
    </row>
    <row r="20" spans="1:7" ht="26.25" customHeight="1">
      <c r="A20" s="3" t="s">
        <v>9</v>
      </c>
      <c r="B20" s="3" t="s">
        <v>10</v>
      </c>
      <c r="C20" s="9">
        <f>C21+C26</f>
        <v>7580</v>
      </c>
      <c r="D20" s="9"/>
      <c r="E20" s="25">
        <f>E21+E26</f>
        <v>7580</v>
      </c>
      <c r="F20" s="25">
        <f>F21+F26</f>
        <v>407.40999999999997</v>
      </c>
      <c r="G20" s="26">
        <f t="shared" si="0"/>
        <v>5.374802110817941</v>
      </c>
    </row>
    <row r="21" spans="1:7" ht="25.5" customHeight="1">
      <c r="A21" s="8" t="s">
        <v>53</v>
      </c>
      <c r="B21" s="4" t="s">
        <v>11</v>
      </c>
      <c r="C21" s="10">
        <f>C22+C23</f>
        <v>7130</v>
      </c>
      <c r="D21" s="10"/>
      <c r="E21" s="27">
        <f>E22+E23</f>
        <v>7130</v>
      </c>
      <c r="F21" s="27">
        <f>F22+F23</f>
        <v>321.58</v>
      </c>
      <c r="G21" s="28">
        <f t="shared" si="0"/>
        <v>4.51023842917251</v>
      </c>
    </row>
    <row r="22" spans="1:7" ht="49.5" customHeight="1">
      <c r="A22" s="8" t="s">
        <v>54</v>
      </c>
      <c r="B22" s="4" t="s">
        <v>12</v>
      </c>
      <c r="C22" s="10">
        <v>7000</v>
      </c>
      <c r="D22" s="10"/>
      <c r="E22" s="27">
        <v>7000</v>
      </c>
      <c r="F22" s="27">
        <v>289.68</v>
      </c>
      <c r="G22" s="28">
        <f t="shared" si="0"/>
        <v>4.138285714285715</v>
      </c>
    </row>
    <row r="23" spans="1:7" ht="39" customHeight="1">
      <c r="A23" s="8" t="s">
        <v>55</v>
      </c>
      <c r="B23" s="4" t="s">
        <v>13</v>
      </c>
      <c r="C23" s="10">
        <v>130</v>
      </c>
      <c r="D23" s="10"/>
      <c r="E23" s="27">
        <v>130</v>
      </c>
      <c r="F23" s="27">
        <v>31.9</v>
      </c>
      <c r="G23" s="28">
        <f t="shared" si="0"/>
        <v>24.538461538461537</v>
      </c>
    </row>
    <row r="24" spans="1:7" ht="12.75" hidden="1">
      <c r="A24" s="3" t="s">
        <v>14</v>
      </c>
      <c r="B24" s="3" t="s">
        <v>15</v>
      </c>
      <c r="C24" s="9">
        <f>SUM(C25)</f>
        <v>0</v>
      </c>
      <c r="D24" s="9"/>
      <c r="E24" s="27"/>
      <c r="F24" s="27"/>
      <c r="G24" s="28" t="e">
        <f t="shared" si="0"/>
        <v>#DIV/0!</v>
      </c>
    </row>
    <row r="25" spans="1:7" ht="25.5" hidden="1">
      <c r="A25" s="8" t="s">
        <v>16</v>
      </c>
      <c r="B25" s="4" t="s">
        <v>17</v>
      </c>
      <c r="C25" s="10">
        <v>0</v>
      </c>
      <c r="D25" s="10"/>
      <c r="E25" s="27"/>
      <c r="F25" s="27"/>
      <c r="G25" s="28" t="e">
        <f t="shared" si="0"/>
        <v>#DIV/0!</v>
      </c>
    </row>
    <row r="26" spans="1:7" ht="13.5" customHeight="1">
      <c r="A26" s="8" t="s">
        <v>56</v>
      </c>
      <c r="B26" s="4" t="s">
        <v>33</v>
      </c>
      <c r="C26" s="10">
        <v>450</v>
      </c>
      <c r="D26" s="10"/>
      <c r="E26" s="27">
        <v>450</v>
      </c>
      <c r="F26" s="27">
        <v>85.83</v>
      </c>
      <c r="G26" s="28">
        <f t="shared" si="0"/>
        <v>19.073333333333334</v>
      </c>
    </row>
    <row r="27" spans="1:7" ht="13.5" customHeight="1">
      <c r="A27" s="3" t="s">
        <v>44</v>
      </c>
      <c r="B27" s="6" t="s">
        <v>45</v>
      </c>
      <c r="C27" s="9">
        <f>C28</f>
        <v>4500</v>
      </c>
      <c r="D27" s="9"/>
      <c r="E27" s="25">
        <f>E28</f>
        <v>4500</v>
      </c>
      <c r="F27" s="25">
        <f>F28</f>
        <v>805.53</v>
      </c>
      <c r="G27" s="26">
        <f t="shared" si="0"/>
        <v>17.900666666666666</v>
      </c>
    </row>
    <row r="28" spans="1:7" ht="13.5" customHeight="1">
      <c r="A28" s="8" t="s">
        <v>57</v>
      </c>
      <c r="B28" s="4" t="s">
        <v>46</v>
      </c>
      <c r="C28" s="10">
        <v>4500</v>
      </c>
      <c r="D28" s="10"/>
      <c r="E28" s="27">
        <v>4500</v>
      </c>
      <c r="F28" s="27">
        <v>805.53</v>
      </c>
      <c r="G28" s="28">
        <f t="shared" si="0"/>
        <v>17.900666666666666</v>
      </c>
    </row>
    <row r="29" spans="1:7" ht="17.25" customHeight="1">
      <c r="A29" s="3" t="s">
        <v>29</v>
      </c>
      <c r="B29" s="3" t="s">
        <v>28</v>
      </c>
      <c r="C29" s="9">
        <v>11000</v>
      </c>
      <c r="D29" s="9"/>
      <c r="E29" s="25">
        <v>11000</v>
      </c>
      <c r="F29" s="25">
        <f>F30</f>
        <v>1472.99</v>
      </c>
      <c r="G29" s="26">
        <f t="shared" si="0"/>
        <v>13.390818181818181</v>
      </c>
    </row>
    <row r="30" spans="1:7" ht="14.25" customHeight="1">
      <c r="A30" s="8" t="s">
        <v>58</v>
      </c>
      <c r="B30" s="4" t="s">
        <v>31</v>
      </c>
      <c r="C30" s="10">
        <v>11000</v>
      </c>
      <c r="D30" s="10"/>
      <c r="E30" s="27">
        <v>11000</v>
      </c>
      <c r="F30" s="27">
        <v>1472.99</v>
      </c>
      <c r="G30" s="28">
        <f t="shared" si="0"/>
        <v>13.390818181818181</v>
      </c>
    </row>
    <row r="31" spans="1:7" ht="14.25" customHeight="1">
      <c r="A31" s="3" t="s">
        <v>14</v>
      </c>
      <c r="B31" s="6" t="s">
        <v>41</v>
      </c>
      <c r="C31" s="12">
        <f>C32</f>
        <v>80</v>
      </c>
      <c r="D31" s="12"/>
      <c r="E31" s="26">
        <f>E32</f>
        <v>80</v>
      </c>
      <c r="F31" s="26">
        <f>F32</f>
        <v>11.5</v>
      </c>
      <c r="G31" s="26">
        <f t="shared" si="0"/>
        <v>14.374999999999998</v>
      </c>
    </row>
    <row r="32" spans="1:7" ht="14.25" customHeight="1">
      <c r="A32" s="8" t="s">
        <v>59</v>
      </c>
      <c r="B32" s="4" t="s">
        <v>17</v>
      </c>
      <c r="C32" s="12">
        <v>80</v>
      </c>
      <c r="D32" s="12"/>
      <c r="E32" s="28">
        <v>80</v>
      </c>
      <c r="F32" s="27">
        <v>11.5</v>
      </c>
      <c r="G32" s="28">
        <f t="shared" si="0"/>
        <v>14.374999999999998</v>
      </c>
    </row>
    <row r="33" spans="1:7" ht="14.25" customHeight="1">
      <c r="A33" s="3" t="s">
        <v>81</v>
      </c>
      <c r="B33" s="6" t="s">
        <v>82</v>
      </c>
      <c r="C33" s="12"/>
      <c r="D33" s="12"/>
      <c r="E33" s="26">
        <v>0</v>
      </c>
      <c r="F33" s="25">
        <f>F34</f>
        <v>0.277</v>
      </c>
      <c r="G33" s="26">
        <v>0</v>
      </c>
    </row>
    <row r="34" spans="1:7" ht="14.25" customHeight="1">
      <c r="A34" s="8" t="s">
        <v>83</v>
      </c>
      <c r="B34" s="24" t="s">
        <v>84</v>
      </c>
      <c r="C34" s="12"/>
      <c r="D34" s="12"/>
      <c r="E34" s="28">
        <v>0</v>
      </c>
      <c r="F34" s="27">
        <v>0.277</v>
      </c>
      <c r="G34" s="28">
        <v>0</v>
      </c>
    </row>
    <row r="35" spans="1:7" ht="42" customHeight="1">
      <c r="A35" s="3" t="s">
        <v>18</v>
      </c>
      <c r="B35" s="6" t="s">
        <v>19</v>
      </c>
      <c r="C35" s="9">
        <f>C36+C38+C40+C41+C42</f>
        <v>9552.18</v>
      </c>
      <c r="D35" s="9">
        <f>D37+D36</f>
        <v>-609.0999999999999</v>
      </c>
      <c r="E35" s="25">
        <f>E36+E38+E40+E41+E42+E37+E39</f>
        <v>16322.690000000002</v>
      </c>
      <c r="F35" s="25">
        <f>F36+F38+F40+F41+F42+F37+F39</f>
        <v>2033.107</v>
      </c>
      <c r="G35" s="26">
        <f t="shared" si="0"/>
        <v>12.455710425181142</v>
      </c>
    </row>
    <row r="36" spans="1:7" ht="26.25" customHeight="1">
      <c r="A36" s="8" t="s">
        <v>60</v>
      </c>
      <c r="B36" s="4" t="s">
        <v>50</v>
      </c>
      <c r="C36" s="10">
        <v>8261</v>
      </c>
      <c r="D36" s="10">
        <v>-670.3</v>
      </c>
      <c r="E36" s="27">
        <v>7590.7</v>
      </c>
      <c r="F36" s="27">
        <v>1533.44</v>
      </c>
      <c r="G36" s="28">
        <f t="shared" si="0"/>
        <v>20.201562438246803</v>
      </c>
    </row>
    <row r="37" spans="1:7" ht="26.25" customHeight="1">
      <c r="A37" s="8" t="s">
        <v>60</v>
      </c>
      <c r="B37" s="4" t="s">
        <v>51</v>
      </c>
      <c r="C37" s="10">
        <v>0</v>
      </c>
      <c r="D37" s="10">
        <v>61.2</v>
      </c>
      <c r="E37" s="27">
        <v>61.2</v>
      </c>
      <c r="F37" s="27">
        <v>0</v>
      </c>
      <c r="G37" s="28">
        <f t="shared" si="0"/>
        <v>0</v>
      </c>
    </row>
    <row r="38" spans="1:7" ht="25.5" customHeight="1">
      <c r="A38" s="8" t="s">
        <v>61</v>
      </c>
      <c r="B38" s="4" t="s">
        <v>30</v>
      </c>
      <c r="C38" s="10">
        <v>48.6</v>
      </c>
      <c r="D38" s="10"/>
      <c r="E38" s="27">
        <v>0</v>
      </c>
      <c r="F38" s="27">
        <v>0</v>
      </c>
      <c r="G38" s="28">
        <v>0</v>
      </c>
    </row>
    <row r="39" spans="1:7" ht="66.75" customHeight="1">
      <c r="A39" s="8" t="s">
        <v>73</v>
      </c>
      <c r="B39" s="4" t="s">
        <v>74</v>
      </c>
      <c r="C39" s="10"/>
      <c r="D39" s="10"/>
      <c r="E39" s="27">
        <v>7016.3</v>
      </c>
      <c r="F39" s="27">
        <v>0</v>
      </c>
      <c r="G39" s="28">
        <f t="shared" si="0"/>
        <v>0</v>
      </c>
    </row>
    <row r="40" spans="1:7" ht="25.5" customHeight="1">
      <c r="A40" s="8" t="s">
        <v>62</v>
      </c>
      <c r="B40" s="4" t="s">
        <v>24</v>
      </c>
      <c r="C40" s="10">
        <v>644.08</v>
      </c>
      <c r="D40" s="10"/>
      <c r="E40" s="27">
        <v>640.08</v>
      </c>
      <c r="F40" s="27">
        <v>320.04</v>
      </c>
      <c r="G40" s="28">
        <f t="shared" si="0"/>
        <v>50</v>
      </c>
    </row>
    <row r="41" spans="1:7" ht="25.5" customHeight="1">
      <c r="A41" s="8" t="s">
        <v>63</v>
      </c>
      <c r="B41" s="4" t="s">
        <v>34</v>
      </c>
      <c r="C41" s="10">
        <v>598.5</v>
      </c>
      <c r="D41" s="10"/>
      <c r="E41" s="27">
        <v>598.5</v>
      </c>
      <c r="F41" s="27">
        <v>149.627</v>
      </c>
      <c r="G41" s="28">
        <f t="shared" si="0"/>
        <v>25.000334168755224</v>
      </c>
    </row>
    <row r="42" spans="1:7" ht="14.25" customHeight="1">
      <c r="A42" s="8" t="s">
        <v>64</v>
      </c>
      <c r="B42" s="4" t="s">
        <v>40</v>
      </c>
      <c r="C42" s="10"/>
      <c r="D42" s="10"/>
      <c r="E42" s="27">
        <v>415.91</v>
      </c>
      <c r="F42" s="27">
        <v>30</v>
      </c>
      <c r="G42" s="28">
        <f t="shared" si="0"/>
        <v>7.213098987761775</v>
      </c>
    </row>
    <row r="43" spans="1:7" ht="45" customHeight="1">
      <c r="A43" s="21" t="s">
        <v>75</v>
      </c>
      <c r="B43" s="22" t="s">
        <v>76</v>
      </c>
      <c r="C43" s="10"/>
      <c r="D43" s="10"/>
      <c r="E43" s="25">
        <v>0</v>
      </c>
      <c r="F43" s="25">
        <f>F44</f>
        <v>-3375.838</v>
      </c>
      <c r="G43" s="26">
        <v>0</v>
      </c>
    </row>
    <row r="44" spans="1:7" ht="38.25" customHeight="1">
      <c r="A44" s="8" t="s">
        <v>77</v>
      </c>
      <c r="B44" s="23" t="s">
        <v>78</v>
      </c>
      <c r="C44" s="10"/>
      <c r="D44" s="10"/>
      <c r="E44" s="27">
        <v>0</v>
      </c>
      <c r="F44" s="27">
        <v>-3375.838</v>
      </c>
      <c r="G44" s="28">
        <v>0</v>
      </c>
    </row>
    <row r="45" spans="1:7" ht="12.75">
      <c r="A45" s="8"/>
      <c r="B45" s="3" t="s">
        <v>20</v>
      </c>
      <c r="C45" s="9" t="e">
        <f>C10+C19+C35</f>
        <v>#REF!</v>
      </c>
      <c r="D45" s="9">
        <f>D35+D10</f>
        <v>6549</v>
      </c>
      <c r="E45" s="26">
        <f>E10+E19+E35</f>
        <v>109979.39</v>
      </c>
      <c r="F45" s="26">
        <f>F10+F19+F35+F43+F33</f>
        <v>13264.276</v>
      </c>
      <c r="G45" s="26">
        <f t="shared" si="0"/>
        <v>12.060692462469559</v>
      </c>
    </row>
    <row r="46" spans="1:4" ht="12.75">
      <c r="A46" s="5"/>
      <c r="B46" s="5"/>
      <c r="C46" s="2"/>
      <c r="D46" s="2"/>
    </row>
    <row r="47" spans="1:4" ht="12.75">
      <c r="A47" s="5"/>
      <c r="B47" s="5"/>
      <c r="C47" s="2"/>
      <c r="D47" s="2"/>
    </row>
    <row r="48" spans="1:4" ht="12.75">
      <c r="A48" s="5"/>
      <c r="B48" s="5"/>
      <c r="C48" s="2"/>
      <c r="D48" s="2"/>
    </row>
    <row r="49" spans="1:4" ht="12.75">
      <c r="A49" s="5" t="s">
        <v>49</v>
      </c>
      <c r="B49" s="5"/>
      <c r="C49" s="2"/>
      <c r="D49" s="2"/>
    </row>
    <row r="50" spans="1:4" ht="12.75">
      <c r="A50" s="5"/>
      <c r="B50" s="5"/>
      <c r="C50" s="2"/>
      <c r="D50" s="2"/>
    </row>
    <row r="51" spans="1:4" ht="12.75">
      <c r="A51" s="5"/>
      <c r="B51" s="5"/>
      <c r="C51" s="2"/>
      <c r="D51" s="2"/>
    </row>
    <row r="52" spans="1:4" ht="12.75">
      <c r="A52" s="5"/>
      <c r="B52" s="5"/>
      <c r="C52" s="2"/>
      <c r="D52" s="2"/>
    </row>
    <row r="53" spans="1:4" ht="12.75">
      <c r="A53" s="5"/>
      <c r="B53" s="5"/>
      <c r="C53" s="2"/>
      <c r="D53" s="2"/>
    </row>
    <row r="54" spans="1:4" ht="12.75">
      <c r="A54" s="5"/>
      <c r="B54" s="5"/>
      <c r="C54" s="2"/>
      <c r="D54" s="2"/>
    </row>
    <row r="55" spans="1:4" ht="12.75">
      <c r="A55" s="5"/>
      <c r="B55" s="5"/>
      <c r="C55" s="2"/>
      <c r="D55" s="2"/>
    </row>
    <row r="56" spans="1:4" ht="12.75">
      <c r="A56" s="5"/>
      <c r="B56" s="5"/>
      <c r="C56" s="2"/>
      <c r="D56" s="2"/>
    </row>
    <row r="57" spans="1:4" ht="12.75">
      <c r="A57" s="5"/>
      <c r="B57" s="5"/>
      <c r="C57" s="2"/>
      <c r="D57" s="2"/>
    </row>
  </sheetData>
  <sheetProtection/>
  <mergeCells count="4">
    <mergeCell ref="A8:C8"/>
    <mergeCell ref="B2:G2"/>
    <mergeCell ref="B3:G3"/>
    <mergeCell ref="B4:G4"/>
  </mergeCells>
  <printOptions/>
  <pageMargins left="0.7874015748031497" right="0.1968503937007874" top="0.1968503937007874" bottom="0" header="0.5118110236220472" footer="0.5118110236220472"/>
  <pageSetup fitToHeight="1" fitToWidth="1" horizontalDpi="200" verticalDpi="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2016-05-24T15:41:58Z</cp:lastPrinted>
  <dcterms:created xsi:type="dcterms:W3CDTF">1996-10-08T23:32:33Z</dcterms:created>
  <dcterms:modified xsi:type="dcterms:W3CDTF">2016-05-25T13:14:32Z</dcterms:modified>
  <cp:category/>
  <cp:version/>
  <cp:contentType/>
  <cp:contentStatus/>
</cp:coreProperties>
</file>